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備品台帳" sheetId="3" state="visible" r:id="rId3"/>
    <sheet xmlns:r="http://schemas.openxmlformats.org/officeDocument/2006/relationships" name="貸出記録" sheetId="4" state="visible" r:id="rId4"/>
    <sheet xmlns:r="http://schemas.openxmlformats.org/officeDocument/2006/relationships" name="棚卸" sheetId="5" state="visible" r:id="rId5"/>
    <sheet xmlns:r="http://schemas.openxmlformats.org/officeDocument/2006/relationships" name="集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0&quot;年&quot;"/>
    <numFmt numFmtId="165" formatCode="yyyy/m/d"/>
    <numFmt numFmtId="166" formatCode="yyyy-mm-dd"/>
    <numFmt numFmtId="167" formatCode="#,##0;-#,##0;&quot;&quot;"/>
    <numFmt numFmtId="168" formatCode="0.0&quot;年&quot;;;&quot;&quot;"/>
    <numFmt numFmtId="169" formatCode="#,##0&quot;台&quot;;;&quot;-&quot;"/>
    <numFmt numFmtId="170" formatCode="#,##0&quot;台&quot;"/>
    <numFmt numFmtId="171" formatCode="#,##0&quot;件&quot;;-#,##0&quot;件&quot;;&quot;-&quot;"/>
  </numFmts>
  <fonts count="11">
    <font>
      <name val="Calibri"/>
      <family val="2"/>
      <color theme="1"/>
      <sz val="11"/>
      <scheme val="minor"/>
    </font>
    <font>
      <name val="Meiryo"/>
      <b val="1"/>
      <sz val="16"/>
    </font>
    <font>
      <name val="Meiryo"/>
      <sz val="10"/>
    </font>
    <font>
      <name val="Meiryo"/>
      <b val="1"/>
      <sz val="11"/>
    </font>
    <font>
      <name val="Meiryo"/>
      <color rgb="006B7280"/>
      <sz val="9"/>
    </font>
    <font>
      <name val="Meiryo"/>
      <color rgb="001E6FE0"/>
      <sz val="10"/>
      <u val="single"/>
    </font>
    <font>
      <name val="Meiryo"/>
      <b val="1"/>
      <sz val="14"/>
    </font>
    <font>
      <name val="Meiryo"/>
      <b val="1"/>
      <sz val="10"/>
    </font>
    <font>
      <name val="Meiryo"/>
      <color rgb="000000FF"/>
      <sz val="10"/>
    </font>
    <font>
      <name val="Meiryo"/>
      <b val="1"/>
      <color rgb="00FFFFFF"/>
      <sz val="10"/>
    </font>
    <font>
      <name val="Meiryo"/>
      <color rgb="001E6FE0"/>
      <sz val="9"/>
    </font>
  </fonts>
  <fills count="7">
    <fill>
      <patternFill/>
    </fill>
    <fill>
      <patternFill patternType="gray125"/>
    </fill>
    <fill>
      <patternFill patternType="solid">
        <fgColor rgb="00E5E7EB"/>
      </patternFill>
    </fill>
    <fill>
      <patternFill patternType="solid">
        <fgColor rgb="00FFF7CC"/>
      </patternFill>
    </fill>
    <fill>
      <patternFill patternType="solid">
        <fgColor rgb="001F2937"/>
      </patternFill>
    </fill>
    <fill>
      <patternFill patternType="solid">
        <fgColor rgb="00FDE68A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4" fillId="0" borderId="0" pivotButton="0" quotePrefix="0" xfId="0"/>
    <xf numFmtId="0" fontId="7" fillId="2" borderId="1" pivotButton="0" quotePrefix="0" xfId="0"/>
    <xf numFmtId="0" fontId="8" fillId="3" borderId="1" pivotButton="0" quotePrefix="0" xfId="0"/>
    <xf numFmtId="164" fontId="8" fillId="3" borderId="1" pivotButton="0" quotePrefix="0" xfId="0"/>
    <xf numFmtId="165" fontId="8" fillId="3" borderId="1" pivotButton="0" quotePrefix="0" xfId="0"/>
    <xf numFmtId="165" fontId="2" fillId="0" borderId="1" pivotButton="0" quotePrefix="0" xfId="0"/>
    <xf numFmtId="0" fontId="9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/>
    </xf>
    <xf numFmtId="0" fontId="8" fillId="5" borderId="1" pivotButton="0" quotePrefix="0" xfId="0"/>
    <xf numFmtId="165" fontId="8" fillId="5" borderId="1" applyAlignment="1" pivotButton="0" quotePrefix="0" xfId="0">
      <alignment horizontal="center" vertical="center"/>
    </xf>
    <xf numFmtId="167" fontId="8" fillId="5" borderId="1" pivotButton="0" quotePrefix="0" xfId="0"/>
    <xf numFmtId="168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165" fontId="8" fillId="3" borderId="1" applyAlignment="1" pivotButton="0" quotePrefix="0" xfId="0">
      <alignment horizontal="center" vertical="center"/>
    </xf>
    <xf numFmtId="167" fontId="8" fillId="3" borderId="1" pivotButton="0" quotePrefix="0" xfId="0"/>
    <xf numFmtId="168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5" borderId="1" pivotButton="0" quotePrefix="0" xfId="0"/>
    <xf numFmtId="0" fontId="2" fillId="0" borderId="1" pivotButton="0" quotePrefix="0" xfId="0"/>
    <xf numFmtId="0" fontId="7" fillId="0" borderId="0" pivotButton="0" quotePrefix="0" xfId="0"/>
    <xf numFmtId="169" fontId="2" fillId="0" borderId="1" applyAlignment="1" pivotButton="0" quotePrefix="0" xfId="0">
      <alignment horizontal="center" vertical="center"/>
    </xf>
    <xf numFmtId="170" fontId="7" fillId="6" borderId="1" applyAlignment="1" pivotButton="0" quotePrefix="0" xfId="0">
      <alignment horizontal="center" vertical="center"/>
    </xf>
    <xf numFmtId="171" fontId="7" fillId="6" borderId="1" applyAlignment="1" pivotButton="0" quotePrefix="0" xfId="0">
      <alignment horizontal="center" vertical="center"/>
    </xf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wka.jp/for/business?utm_source=excel&amp;utm_medium=template&amp;utm_campaign=bihin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liwka.jp/for/business?utm_source=excel&amp;utm_medium=template&amp;utm_campaign=bihin" TargetMode="External" Id="rId1"/></Relationships>
</file>

<file path=xl/worksheets/sheet1.xml><?xml version="1.0" encoding="utf-8"?>
<worksheet xmlns="http://schemas.openxmlformats.org/spreadsheetml/2006/main">
  <sheetPr>
    <tabColor rgb="001E6FE0"/>
    <outlinePr summaryBelow="1" summaryRight="1"/>
    <pageSetUpPr fitToPage="1"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備品管理台帳テンプレート（貸出・返却・棚卸）</t>
        </is>
      </c>
    </row>
    <row r="3">
      <c r="B3" s="2" t="inlineStr">
        <is>
          <t>パソコン・機器・家具などの備品台帳と、貸出・返却の記録、年に一度の棚卸がひとつになったテンプレートです。</t>
        </is>
      </c>
    </row>
    <row r="4">
      <c r="B4" s="2" t="inlineStr"/>
    </row>
    <row r="5">
      <c r="B5" s="3" t="inlineStr">
        <is>
          <t>■ 使い方（上のタブを左から順に）</t>
        </is>
      </c>
    </row>
    <row r="6">
      <c r="B6" s="2" t="inlineStr">
        <is>
          <t>1. 「設定」… 会社名と、入替を検討する目安の年数（初期値5年）を入れます。</t>
        </is>
      </c>
    </row>
    <row r="7">
      <c r="B7" s="2" t="inlineStr">
        <is>
          <t>2. 「備品台帳」… 1行1台で、管理番号・品名・区分・部署・担当者・購入日などを入れます。経過年数と入替の目安は自動で出ます。</t>
        </is>
      </c>
    </row>
    <row r="8">
      <c r="B8" s="2" t="inlineStr">
        <is>
          <t>3. 「貸出記録」… 貸し出すたびに1行。管理番号を入れると品名が出ます。返却日が空のまま予定日を過ぎると「返却遅れ」と赤く表示されます。</t>
        </is>
      </c>
    </row>
    <row r="9">
      <c r="B9" s="2" t="inlineStr">
        <is>
          <t>4. 「棚卸」… 台帳の備品が自動で並びます。現物を確認して「確認」欄に ○／×（見つからない）／場所違い を付けます。</t>
        </is>
      </c>
    </row>
    <row r="10">
      <c r="B10" s="2" t="inlineStr">
        <is>
          <t>5. 「集計」… 区分・部署ごとの台数、貸出中・返却遅れ・入替検討・棚卸の未確認の件数が出ます。</t>
        </is>
      </c>
    </row>
    <row r="11">
      <c r="B11" s="2" t="inlineStr"/>
    </row>
    <row r="12">
      <c r="B12" s="3" t="inlineStr">
        <is>
          <t>■ 色の意味</t>
        </is>
      </c>
    </row>
    <row r="13">
      <c r="B13" s="2" t="inlineStr">
        <is>
          <t>薄い黄色のセル … 入力するところ　／　白・灰色のセル … 自動計算（上書きしないでください）</t>
        </is>
      </c>
    </row>
    <row r="14">
      <c r="B14" s="2" t="inlineStr">
        <is>
          <t>濃い黄色の行 … 記入例です。使い始めるときは記入例の値を消すか、上書きしてください。</t>
        </is>
      </c>
    </row>
    <row r="15">
      <c r="B15" s="2" t="inlineStr"/>
    </row>
    <row r="16">
      <c r="B16" s="3" t="inlineStr">
        <is>
          <t>■ ご注意</t>
        </is>
      </c>
    </row>
    <row r="17">
      <c r="B17" s="4" t="inlineStr">
        <is>
          <t>入替の目安年数は社内の判断基準として使うものです。減価償却の耐用年数とは別に考えてください。</t>
        </is>
      </c>
    </row>
    <row r="18">
      <c r="B18" s="2" t="inlineStr"/>
    </row>
    <row r="19">
      <c r="B19" s="3" t="inlineStr">
        <is>
          <t>■ パソコンの入替時期や、部署ごとの台数の把握に困っていませんか</t>
        </is>
      </c>
    </row>
    <row r="20">
      <c r="B20" s="2" t="inlineStr">
        <is>
          <t>誰がどのパソコンを使っているか分からない／入替の時期が来ている機器を毎年探し直している――そんなときは、</t>
        </is>
      </c>
    </row>
    <row r="21">
      <c r="B21" s="2" t="inlineStr">
        <is>
          <t>LIWKA（リウカ）の備品管理なら、PC・備品を部署ごとに一元管理し、スペックや購入年から入替候補を一覧で確認できます。</t>
        </is>
      </c>
    </row>
    <row r="22">
      <c r="B22" s="5" t="inlineStr">
        <is>
          <t>https://liwka.jp/for/business</t>
        </is>
      </c>
    </row>
    <row r="23">
      <c r="B23" s="2" t="inlineStr"/>
    </row>
    <row r="24">
      <c r="B24" s="4" t="inlineStr">
        <is>
          <t>このテンプレートは自由に改変・社内利用いただけます（再配布・販売はご遠慮ください）。</t>
        </is>
      </c>
    </row>
    <row r="25">
      <c r="B25" s="4" t="inlineStr">
        <is>
          <t>提供：合同会社Robse（LIWKA）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E6FE0"/>
    <outlinePr summaryBelow="1" summaryRight="1"/>
    <pageSetUpPr fitToPage="1"/>
  </sheetPr>
  <dimension ref="A1:D2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0" customWidth="1" min="4" max="4"/>
  </cols>
  <sheetData>
    <row r="1">
      <c r="A1" s="6" t="inlineStr">
        <is>
          <t>設定</t>
        </is>
      </c>
    </row>
    <row r="2">
      <c r="A2" s="7" t="inlineStr">
        <is>
          <t>薄い黄色のセルを入力してください。</t>
        </is>
      </c>
    </row>
    <row r="4">
      <c r="A4" s="8" t="inlineStr">
        <is>
          <t>会社名</t>
        </is>
      </c>
      <c r="B4" s="9" t="inlineStr">
        <is>
          <t>（記入例）LIWKA株式会社</t>
        </is>
      </c>
    </row>
    <row r="5">
      <c r="A5" s="8" t="inlineStr">
        <is>
          <t>入替を検討する目安（年）</t>
        </is>
      </c>
      <c r="B5" s="10" t="n">
        <v>5</v>
      </c>
    </row>
    <row r="6">
      <c r="A6" s="8" t="inlineStr">
        <is>
          <t>基準日（空欄なら今日）</t>
        </is>
      </c>
      <c r="B6" s="11" t="n"/>
    </row>
    <row r="7">
      <c r="A7" s="8" t="inlineStr">
        <is>
          <t>計算に使う日付</t>
        </is>
      </c>
      <c r="B7" s="12">
        <f>IF(B6="",TODAY(),B6)</f>
        <v/>
      </c>
    </row>
    <row r="8">
      <c r="A8" s="7" t="inlineStr">
        <is>
          <t>経過年数・返却遅れはこの日付で判定します。</t>
        </is>
      </c>
    </row>
    <row r="10" ht="30" customHeight="1">
      <c r="A10" s="13" t="inlineStr">
        <is>
          <t>区分</t>
        </is>
      </c>
      <c r="D10" s="13" t="inlineStr">
        <is>
          <t>部署</t>
        </is>
      </c>
    </row>
    <row r="11">
      <c r="A11" s="9" t="inlineStr">
        <is>
          <t>パソコン</t>
        </is>
      </c>
      <c r="D11" s="9" t="inlineStr">
        <is>
          <t>総務部</t>
        </is>
      </c>
    </row>
    <row r="12">
      <c r="A12" s="9" t="inlineStr">
        <is>
          <t>モニター</t>
        </is>
      </c>
      <c r="D12" s="9" t="inlineStr">
        <is>
          <t>営業部</t>
        </is>
      </c>
    </row>
    <row r="13">
      <c r="A13" s="9" t="inlineStr">
        <is>
          <t>スマホ・タブレット</t>
        </is>
      </c>
      <c r="D13" s="9" t="inlineStr">
        <is>
          <t>製造部</t>
        </is>
      </c>
    </row>
    <row r="14">
      <c r="A14" s="9" t="inlineStr">
        <is>
          <t>プリンター・複合機</t>
        </is>
      </c>
      <c r="D14" s="9" t="n"/>
    </row>
    <row r="15">
      <c r="A15" s="9" t="inlineStr">
        <is>
          <t>家具</t>
        </is>
      </c>
      <c r="D15" s="9" t="n"/>
    </row>
    <row r="16">
      <c r="A16" s="9" t="inlineStr">
        <is>
          <t>機器・工具</t>
        </is>
      </c>
      <c r="D16" s="9" t="n"/>
    </row>
    <row r="17">
      <c r="A17" s="9" t="inlineStr">
        <is>
          <t>車両</t>
        </is>
      </c>
      <c r="D17" s="9" t="n"/>
    </row>
    <row r="18">
      <c r="A18" s="9" t="inlineStr">
        <is>
          <t>その他</t>
        </is>
      </c>
      <c r="D18" s="9" t="n"/>
    </row>
    <row r="19">
      <c r="D19" s="9" t="n"/>
    </row>
    <row r="20">
      <c r="D20" s="9" t="n"/>
    </row>
    <row r="21">
      <c r="D21" s="9" t="n"/>
    </row>
    <row r="22">
      <c r="D22" s="9" t="n"/>
    </row>
    <row r="23">
      <c r="D23" s="9" t="n"/>
    </row>
    <row r="24">
      <c r="D24" s="9" t="n"/>
    </row>
    <row r="25">
      <c r="D25" s="9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E6FE0"/>
    <outlinePr summaryBelow="1" summaryRight="1"/>
    <pageSetUpPr fitToPage="1"/>
  </sheetPr>
  <dimension ref="A1:M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14" customWidth="1" min="3" max="3"/>
    <col width="20" customWidth="1" min="4" max="4"/>
    <col width="11" customWidth="1" min="5" max="5"/>
    <col width="14" customWidth="1" min="6" max="6"/>
    <col width="12" customWidth="1" min="7" max="7"/>
    <col width="11" customWidth="1" min="8" max="8"/>
    <col width="11" customWidth="1" min="9" max="9"/>
    <col width="11" customWidth="1" min="10" max="10"/>
    <col width="8" customWidth="1" min="11" max="11"/>
    <col width="10" customWidth="1" min="12" max="12"/>
    <col width="20" customWidth="1" min="13" max="13"/>
  </cols>
  <sheetData>
    <row r="1">
      <c r="A1" s="6" t="inlineStr">
        <is>
          <t>備品台帳</t>
        </is>
      </c>
    </row>
    <row r="2">
      <c r="A2" s="7" t="inlineStr">
        <is>
          <t>1行＝1台。管理番号は重複しないように付けます（例：PC-001）。状態は「貸出記録」とは連動しません。</t>
        </is>
      </c>
    </row>
    <row r="4" ht="30" customHeight="1">
      <c r="A4" s="13" t="inlineStr">
        <is>
          <t>管理番号</t>
        </is>
      </c>
      <c r="B4" s="13" t="inlineStr">
        <is>
          <t>品名</t>
        </is>
      </c>
      <c r="C4" s="13" t="inlineStr">
        <is>
          <t>区分</t>
        </is>
      </c>
      <c r="D4" s="13" t="inlineStr">
        <is>
          <t>メーカー・型番</t>
        </is>
      </c>
      <c r="E4" s="13" t="inlineStr">
        <is>
          <t>部署</t>
        </is>
      </c>
      <c r="F4" s="13" t="inlineStr">
        <is>
          <t>担当者（使用者）</t>
        </is>
      </c>
      <c r="G4" s="13" t="inlineStr">
        <is>
          <t>設置場所</t>
        </is>
      </c>
      <c r="H4" s="13" t="inlineStr">
        <is>
          <t>購入日</t>
        </is>
      </c>
      <c r="I4" s="13" t="inlineStr">
        <is>
          <t>購入金額</t>
        </is>
      </c>
      <c r="J4" s="13" t="inlineStr">
        <is>
          <t>状態</t>
        </is>
      </c>
      <c r="K4" s="13" t="inlineStr">
        <is>
          <t>経過年数</t>
        </is>
      </c>
      <c r="L4" s="13" t="inlineStr">
        <is>
          <t>入替の目安</t>
        </is>
      </c>
      <c r="M4" s="13" t="inlineStr">
        <is>
          <t>備考</t>
        </is>
      </c>
    </row>
    <row r="5">
      <c r="A5" s="14" t="inlineStr">
        <is>
          <t>PC-001</t>
        </is>
      </c>
      <c r="B5" s="15" t="inlineStr">
        <is>
          <t>（記入例）ノートPC</t>
        </is>
      </c>
      <c r="C5" s="15" t="inlineStr">
        <is>
          <t>パソコン</t>
        </is>
      </c>
      <c r="D5" s="15" t="inlineStr">
        <is>
          <t>〇〇 ThinkPad E14</t>
        </is>
      </c>
      <c r="E5" s="15" t="inlineStr">
        <is>
          <t>総務部</t>
        </is>
      </c>
      <c r="F5" s="15" t="inlineStr">
        <is>
          <t>（記入例）山田 太郎</t>
        </is>
      </c>
      <c r="G5" s="15" t="inlineStr">
        <is>
          <t>本社2F</t>
        </is>
      </c>
      <c r="H5" s="16" t="n">
        <v>43922</v>
      </c>
      <c r="I5" s="17" t="n">
        <v>128000</v>
      </c>
      <c r="J5" s="14" t="inlineStr">
        <is>
          <t>使用中</t>
        </is>
      </c>
      <c r="K5" s="18">
        <f>IF(H5="","",INT((設定!$B$7-H5)/365.25*10)/10)</f>
        <v/>
      </c>
      <c r="L5" s="19">
        <f>IF(OR(K5="",J5="廃棄済み"),"",IF(K5&gt;=設定!$B$5,"入替検討",""))</f>
        <v/>
      </c>
      <c r="M5" s="15" t="inlineStr">
        <is>
          <t>Windows 11 対応済み</t>
        </is>
      </c>
    </row>
    <row r="6">
      <c r="A6" s="20" t="n"/>
      <c r="B6" s="9" t="n"/>
      <c r="C6" s="9" t="n"/>
      <c r="D6" s="9" t="n"/>
      <c r="E6" s="9" t="n"/>
      <c r="F6" s="9" t="n"/>
      <c r="G6" s="9" t="n"/>
      <c r="H6" s="21" t="n"/>
      <c r="I6" s="22" t="n"/>
      <c r="J6" s="20" t="n"/>
      <c r="K6" s="23">
        <f>IF(H6="","",INT((設定!$B$7-H6)/365.25*10)/10)</f>
        <v/>
      </c>
      <c r="L6" s="24">
        <f>IF(OR(K6="",J6="廃棄済み"),"",IF(K6&gt;=設定!$B$5,"入替検討",""))</f>
        <v/>
      </c>
      <c r="M6" s="9" t="n"/>
    </row>
    <row r="7">
      <c r="A7" s="20" t="n"/>
      <c r="B7" s="9" t="n"/>
      <c r="C7" s="9" t="n"/>
      <c r="D7" s="9" t="n"/>
      <c r="E7" s="9" t="n"/>
      <c r="F7" s="9" t="n"/>
      <c r="G7" s="9" t="n"/>
      <c r="H7" s="21" t="n"/>
      <c r="I7" s="22" t="n"/>
      <c r="J7" s="20" t="n"/>
      <c r="K7" s="23">
        <f>IF(H7="","",INT((設定!$B$7-H7)/365.25*10)/10)</f>
        <v/>
      </c>
      <c r="L7" s="24">
        <f>IF(OR(K7="",J7="廃棄済み"),"",IF(K7&gt;=設定!$B$5,"入替検討",""))</f>
        <v/>
      </c>
      <c r="M7" s="9" t="n"/>
    </row>
    <row r="8">
      <c r="A8" s="20" t="n"/>
      <c r="B8" s="9" t="n"/>
      <c r="C8" s="9" t="n"/>
      <c r="D8" s="9" t="n"/>
      <c r="E8" s="9" t="n"/>
      <c r="F8" s="9" t="n"/>
      <c r="G8" s="9" t="n"/>
      <c r="H8" s="21" t="n"/>
      <c r="I8" s="22" t="n"/>
      <c r="J8" s="20" t="n"/>
      <c r="K8" s="23">
        <f>IF(H8="","",INT((設定!$B$7-H8)/365.25*10)/10)</f>
        <v/>
      </c>
      <c r="L8" s="24">
        <f>IF(OR(K8="",J8="廃棄済み"),"",IF(K8&gt;=設定!$B$5,"入替検討",""))</f>
        <v/>
      </c>
      <c r="M8" s="9" t="n"/>
    </row>
    <row r="9">
      <c r="A9" s="20" t="n"/>
      <c r="B9" s="9" t="n"/>
      <c r="C9" s="9" t="n"/>
      <c r="D9" s="9" t="n"/>
      <c r="E9" s="9" t="n"/>
      <c r="F9" s="9" t="n"/>
      <c r="G9" s="9" t="n"/>
      <c r="H9" s="21" t="n"/>
      <c r="I9" s="22" t="n"/>
      <c r="J9" s="20" t="n"/>
      <c r="K9" s="23">
        <f>IF(H9="","",INT((設定!$B$7-H9)/365.25*10)/10)</f>
        <v/>
      </c>
      <c r="L9" s="24">
        <f>IF(OR(K9="",J9="廃棄済み"),"",IF(K9&gt;=設定!$B$5,"入替検討",""))</f>
        <v/>
      </c>
      <c r="M9" s="9" t="n"/>
    </row>
    <row r="10">
      <c r="A10" s="20" t="n"/>
      <c r="B10" s="9" t="n"/>
      <c r="C10" s="9" t="n"/>
      <c r="D10" s="9" t="n"/>
      <c r="E10" s="9" t="n"/>
      <c r="F10" s="9" t="n"/>
      <c r="G10" s="9" t="n"/>
      <c r="H10" s="21" t="n"/>
      <c r="I10" s="22" t="n"/>
      <c r="J10" s="20" t="n"/>
      <c r="K10" s="23">
        <f>IF(H10="","",INT((設定!$B$7-H10)/365.25*10)/10)</f>
        <v/>
      </c>
      <c r="L10" s="24">
        <f>IF(OR(K10="",J10="廃棄済み"),"",IF(K10&gt;=設定!$B$5,"入替検討",""))</f>
        <v/>
      </c>
      <c r="M10" s="9" t="n"/>
    </row>
    <row r="11">
      <c r="A11" s="20" t="n"/>
      <c r="B11" s="9" t="n"/>
      <c r="C11" s="9" t="n"/>
      <c r="D11" s="9" t="n"/>
      <c r="E11" s="9" t="n"/>
      <c r="F11" s="9" t="n"/>
      <c r="G11" s="9" t="n"/>
      <c r="H11" s="21" t="n"/>
      <c r="I11" s="22" t="n"/>
      <c r="J11" s="20" t="n"/>
      <c r="K11" s="23">
        <f>IF(H11="","",INT((設定!$B$7-H11)/365.25*10)/10)</f>
        <v/>
      </c>
      <c r="L11" s="24">
        <f>IF(OR(K11="",J11="廃棄済み"),"",IF(K11&gt;=設定!$B$5,"入替検討",""))</f>
        <v/>
      </c>
      <c r="M11" s="9" t="n"/>
    </row>
    <row r="12">
      <c r="A12" s="20" t="n"/>
      <c r="B12" s="9" t="n"/>
      <c r="C12" s="9" t="n"/>
      <c r="D12" s="9" t="n"/>
      <c r="E12" s="9" t="n"/>
      <c r="F12" s="9" t="n"/>
      <c r="G12" s="9" t="n"/>
      <c r="H12" s="21" t="n"/>
      <c r="I12" s="22" t="n"/>
      <c r="J12" s="20" t="n"/>
      <c r="K12" s="23">
        <f>IF(H12="","",INT((設定!$B$7-H12)/365.25*10)/10)</f>
        <v/>
      </c>
      <c r="L12" s="24">
        <f>IF(OR(K12="",J12="廃棄済み"),"",IF(K12&gt;=設定!$B$5,"入替検討",""))</f>
        <v/>
      </c>
      <c r="M12" s="9" t="n"/>
    </row>
    <row r="13">
      <c r="A13" s="20" t="n"/>
      <c r="B13" s="9" t="n"/>
      <c r="C13" s="9" t="n"/>
      <c r="D13" s="9" t="n"/>
      <c r="E13" s="9" t="n"/>
      <c r="F13" s="9" t="n"/>
      <c r="G13" s="9" t="n"/>
      <c r="H13" s="21" t="n"/>
      <c r="I13" s="22" t="n"/>
      <c r="J13" s="20" t="n"/>
      <c r="K13" s="23">
        <f>IF(H13="","",INT((設定!$B$7-H13)/365.25*10)/10)</f>
        <v/>
      </c>
      <c r="L13" s="24">
        <f>IF(OR(K13="",J13="廃棄済み"),"",IF(K13&gt;=設定!$B$5,"入替検討",""))</f>
        <v/>
      </c>
      <c r="M13" s="9" t="n"/>
    </row>
    <row r="14">
      <c r="A14" s="20" t="n"/>
      <c r="B14" s="9" t="n"/>
      <c r="C14" s="9" t="n"/>
      <c r="D14" s="9" t="n"/>
      <c r="E14" s="9" t="n"/>
      <c r="F14" s="9" t="n"/>
      <c r="G14" s="9" t="n"/>
      <c r="H14" s="21" t="n"/>
      <c r="I14" s="22" t="n"/>
      <c r="J14" s="20" t="n"/>
      <c r="K14" s="23">
        <f>IF(H14="","",INT((設定!$B$7-H14)/365.25*10)/10)</f>
        <v/>
      </c>
      <c r="L14" s="24">
        <f>IF(OR(K14="",J14="廃棄済み"),"",IF(K14&gt;=設定!$B$5,"入替検討",""))</f>
        <v/>
      </c>
      <c r="M14" s="9" t="n"/>
    </row>
    <row r="15">
      <c r="A15" s="20" t="n"/>
      <c r="B15" s="9" t="n"/>
      <c r="C15" s="9" t="n"/>
      <c r="D15" s="9" t="n"/>
      <c r="E15" s="9" t="n"/>
      <c r="F15" s="9" t="n"/>
      <c r="G15" s="9" t="n"/>
      <c r="H15" s="21" t="n"/>
      <c r="I15" s="22" t="n"/>
      <c r="J15" s="20" t="n"/>
      <c r="K15" s="23">
        <f>IF(H15="","",INT((設定!$B$7-H15)/365.25*10)/10)</f>
        <v/>
      </c>
      <c r="L15" s="24">
        <f>IF(OR(K15="",J15="廃棄済み"),"",IF(K15&gt;=設定!$B$5,"入替検討",""))</f>
        <v/>
      </c>
      <c r="M15" s="9" t="n"/>
    </row>
    <row r="16">
      <c r="A16" s="20" t="n"/>
      <c r="B16" s="9" t="n"/>
      <c r="C16" s="9" t="n"/>
      <c r="D16" s="9" t="n"/>
      <c r="E16" s="9" t="n"/>
      <c r="F16" s="9" t="n"/>
      <c r="G16" s="9" t="n"/>
      <c r="H16" s="21" t="n"/>
      <c r="I16" s="22" t="n"/>
      <c r="J16" s="20" t="n"/>
      <c r="K16" s="23">
        <f>IF(H16="","",INT((設定!$B$7-H16)/365.25*10)/10)</f>
        <v/>
      </c>
      <c r="L16" s="24">
        <f>IF(OR(K16="",J16="廃棄済み"),"",IF(K16&gt;=設定!$B$5,"入替検討",""))</f>
        <v/>
      </c>
      <c r="M16" s="9" t="n"/>
    </row>
    <row r="17">
      <c r="A17" s="20" t="n"/>
      <c r="B17" s="9" t="n"/>
      <c r="C17" s="9" t="n"/>
      <c r="D17" s="9" t="n"/>
      <c r="E17" s="9" t="n"/>
      <c r="F17" s="9" t="n"/>
      <c r="G17" s="9" t="n"/>
      <c r="H17" s="21" t="n"/>
      <c r="I17" s="22" t="n"/>
      <c r="J17" s="20" t="n"/>
      <c r="K17" s="23">
        <f>IF(H17="","",INT((設定!$B$7-H17)/365.25*10)/10)</f>
        <v/>
      </c>
      <c r="L17" s="24">
        <f>IF(OR(K17="",J17="廃棄済み"),"",IF(K17&gt;=設定!$B$5,"入替検討",""))</f>
        <v/>
      </c>
      <c r="M17" s="9" t="n"/>
    </row>
    <row r="18">
      <c r="A18" s="20" t="n"/>
      <c r="B18" s="9" t="n"/>
      <c r="C18" s="9" t="n"/>
      <c r="D18" s="9" t="n"/>
      <c r="E18" s="9" t="n"/>
      <c r="F18" s="9" t="n"/>
      <c r="G18" s="9" t="n"/>
      <c r="H18" s="21" t="n"/>
      <c r="I18" s="22" t="n"/>
      <c r="J18" s="20" t="n"/>
      <c r="K18" s="23">
        <f>IF(H18="","",INT((設定!$B$7-H18)/365.25*10)/10)</f>
        <v/>
      </c>
      <c r="L18" s="24">
        <f>IF(OR(K18="",J18="廃棄済み"),"",IF(K18&gt;=設定!$B$5,"入替検討",""))</f>
        <v/>
      </c>
      <c r="M18" s="9" t="n"/>
    </row>
    <row r="19">
      <c r="A19" s="20" t="n"/>
      <c r="B19" s="9" t="n"/>
      <c r="C19" s="9" t="n"/>
      <c r="D19" s="9" t="n"/>
      <c r="E19" s="9" t="n"/>
      <c r="F19" s="9" t="n"/>
      <c r="G19" s="9" t="n"/>
      <c r="H19" s="21" t="n"/>
      <c r="I19" s="22" t="n"/>
      <c r="J19" s="20" t="n"/>
      <c r="K19" s="23">
        <f>IF(H19="","",INT((設定!$B$7-H19)/365.25*10)/10)</f>
        <v/>
      </c>
      <c r="L19" s="24">
        <f>IF(OR(K19="",J19="廃棄済み"),"",IF(K19&gt;=設定!$B$5,"入替検討",""))</f>
        <v/>
      </c>
      <c r="M19" s="9" t="n"/>
    </row>
    <row r="20">
      <c r="A20" s="20" t="n"/>
      <c r="B20" s="9" t="n"/>
      <c r="C20" s="9" t="n"/>
      <c r="D20" s="9" t="n"/>
      <c r="E20" s="9" t="n"/>
      <c r="F20" s="9" t="n"/>
      <c r="G20" s="9" t="n"/>
      <c r="H20" s="21" t="n"/>
      <c r="I20" s="22" t="n"/>
      <c r="J20" s="20" t="n"/>
      <c r="K20" s="23">
        <f>IF(H20="","",INT((設定!$B$7-H20)/365.25*10)/10)</f>
        <v/>
      </c>
      <c r="L20" s="24">
        <f>IF(OR(K20="",J20="廃棄済み"),"",IF(K20&gt;=設定!$B$5,"入替検討",""))</f>
        <v/>
      </c>
      <c r="M20" s="9" t="n"/>
    </row>
    <row r="21">
      <c r="A21" s="20" t="n"/>
      <c r="B21" s="9" t="n"/>
      <c r="C21" s="9" t="n"/>
      <c r="D21" s="9" t="n"/>
      <c r="E21" s="9" t="n"/>
      <c r="F21" s="9" t="n"/>
      <c r="G21" s="9" t="n"/>
      <c r="H21" s="21" t="n"/>
      <c r="I21" s="22" t="n"/>
      <c r="J21" s="20" t="n"/>
      <c r="K21" s="23">
        <f>IF(H21="","",INT((設定!$B$7-H21)/365.25*10)/10)</f>
        <v/>
      </c>
      <c r="L21" s="24">
        <f>IF(OR(K21="",J21="廃棄済み"),"",IF(K21&gt;=設定!$B$5,"入替検討",""))</f>
        <v/>
      </c>
      <c r="M21" s="9" t="n"/>
    </row>
    <row r="22">
      <c r="A22" s="20" t="n"/>
      <c r="B22" s="9" t="n"/>
      <c r="C22" s="9" t="n"/>
      <c r="D22" s="9" t="n"/>
      <c r="E22" s="9" t="n"/>
      <c r="F22" s="9" t="n"/>
      <c r="G22" s="9" t="n"/>
      <c r="H22" s="21" t="n"/>
      <c r="I22" s="22" t="n"/>
      <c r="J22" s="20" t="n"/>
      <c r="K22" s="23">
        <f>IF(H22="","",INT((設定!$B$7-H22)/365.25*10)/10)</f>
        <v/>
      </c>
      <c r="L22" s="24">
        <f>IF(OR(K22="",J22="廃棄済み"),"",IF(K22&gt;=設定!$B$5,"入替検討",""))</f>
        <v/>
      </c>
      <c r="M22" s="9" t="n"/>
    </row>
    <row r="23">
      <c r="A23" s="20" t="n"/>
      <c r="B23" s="9" t="n"/>
      <c r="C23" s="9" t="n"/>
      <c r="D23" s="9" t="n"/>
      <c r="E23" s="9" t="n"/>
      <c r="F23" s="9" t="n"/>
      <c r="G23" s="9" t="n"/>
      <c r="H23" s="21" t="n"/>
      <c r="I23" s="22" t="n"/>
      <c r="J23" s="20" t="n"/>
      <c r="K23" s="23">
        <f>IF(H23="","",INT((設定!$B$7-H23)/365.25*10)/10)</f>
        <v/>
      </c>
      <c r="L23" s="24">
        <f>IF(OR(K23="",J23="廃棄済み"),"",IF(K23&gt;=設定!$B$5,"入替検討",""))</f>
        <v/>
      </c>
      <c r="M23" s="9" t="n"/>
    </row>
    <row r="24">
      <c r="A24" s="20" t="n"/>
      <c r="B24" s="9" t="n"/>
      <c r="C24" s="9" t="n"/>
      <c r="D24" s="9" t="n"/>
      <c r="E24" s="9" t="n"/>
      <c r="F24" s="9" t="n"/>
      <c r="G24" s="9" t="n"/>
      <c r="H24" s="21" t="n"/>
      <c r="I24" s="22" t="n"/>
      <c r="J24" s="20" t="n"/>
      <c r="K24" s="23">
        <f>IF(H24="","",INT((設定!$B$7-H24)/365.25*10)/10)</f>
        <v/>
      </c>
      <c r="L24" s="24">
        <f>IF(OR(K24="",J24="廃棄済み"),"",IF(K24&gt;=設定!$B$5,"入替検討",""))</f>
        <v/>
      </c>
      <c r="M24" s="9" t="n"/>
    </row>
    <row r="25">
      <c r="A25" s="20" t="n"/>
      <c r="B25" s="9" t="n"/>
      <c r="C25" s="9" t="n"/>
      <c r="D25" s="9" t="n"/>
      <c r="E25" s="9" t="n"/>
      <c r="F25" s="9" t="n"/>
      <c r="G25" s="9" t="n"/>
      <c r="H25" s="21" t="n"/>
      <c r="I25" s="22" t="n"/>
      <c r="J25" s="20" t="n"/>
      <c r="K25" s="23">
        <f>IF(H25="","",INT((設定!$B$7-H25)/365.25*10)/10)</f>
        <v/>
      </c>
      <c r="L25" s="24">
        <f>IF(OR(K25="",J25="廃棄済み"),"",IF(K25&gt;=設定!$B$5,"入替検討",""))</f>
        <v/>
      </c>
      <c r="M25" s="9" t="n"/>
    </row>
    <row r="26">
      <c r="A26" s="20" t="n"/>
      <c r="B26" s="9" t="n"/>
      <c r="C26" s="9" t="n"/>
      <c r="D26" s="9" t="n"/>
      <c r="E26" s="9" t="n"/>
      <c r="F26" s="9" t="n"/>
      <c r="G26" s="9" t="n"/>
      <c r="H26" s="21" t="n"/>
      <c r="I26" s="22" t="n"/>
      <c r="J26" s="20" t="n"/>
      <c r="K26" s="23">
        <f>IF(H26="","",INT((設定!$B$7-H26)/365.25*10)/10)</f>
        <v/>
      </c>
      <c r="L26" s="24">
        <f>IF(OR(K26="",J26="廃棄済み"),"",IF(K26&gt;=設定!$B$5,"入替検討",""))</f>
        <v/>
      </c>
      <c r="M26" s="9" t="n"/>
    </row>
    <row r="27">
      <c r="A27" s="20" t="n"/>
      <c r="B27" s="9" t="n"/>
      <c r="C27" s="9" t="n"/>
      <c r="D27" s="9" t="n"/>
      <c r="E27" s="9" t="n"/>
      <c r="F27" s="9" t="n"/>
      <c r="G27" s="9" t="n"/>
      <c r="H27" s="21" t="n"/>
      <c r="I27" s="22" t="n"/>
      <c r="J27" s="20" t="n"/>
      <c r="K27" s="23">
        <f>IF(H27="","",INT((設定!$B$7-H27)/365.25*10)/10)</f>
        <v/>
      </c>
      <c r="L27" s="24">
        <f>IF(OR(K27="",J27="廃棄済み"),"",IF(K27&gt;=設定!$B$5,"入替検討",""))</f>
        <v/>
      </c>
      <c r="M27" s="9" t="n"/>
    </row>
    <row r="28">
      <c r="A28" s="20" t="n"/>
      <c r="B28" s="9" t="n"/>
      <c r="C28" s="9" t="n"/>
      <c r="D28" s="9" t="n"/>
      <c r="E28" s="9" t="n"/>
      <c r="F28" s="9" t="n"/>
      <c r="G28" s="9" t="n"/>
      <c r="H28" s="21" t="n"/>
      <c r="I28" s="22" t="n"/>
      <c r="J28" s="20" t="n"/>
      <c r="K28" s="23">
        <f>IF(H28="","",INT((設定!$B$7-H28)/365.25*10)/10)</f>
        <v/>
      </c>
      <c r="L28" s="24">
        <f>IF(OR(K28="",J28="廃棄済み"),"",IF(K28&gt;=設定!$B$5,"入替検討",""))</f>
        <v/>
      </c>
      <c r="M28" s="9" t="n"/>
    </row>
    <row r="29">
      <c r="A29" s="20" t="n"/>
      <c r="B29" s="9" t="n"/>
      <c r="C29" s="9" t="n"/>
      <c r="D29" s="9" t="n"/>
      <c r="E29" s="9" t="n"/>
      <c r="F29" s="9" t="n"/>
      <c r="G29" s="9" t="n"/>
      <c r="H29" s="21" t="n"/>
      <c r="I29" s="22" t="n"/>
      <c r="J29" s="20" t="n"/>
      <c r="K29" s="23">
        <f>IF(H29="","",INT((設定!$B$7-H29)/365.25*10)/10)</f>
        <v/>
      </c>
      <c r="L29" s="24">
        <f>IF(OR(K29="",J29="廃棄済み"),"",IF(K29&gt;=設定!$B$5,"入替検討",""))</f>
        <v/>
      </c>
      <c r="M29" s="9" t="n"/>
    </row>
    <row r="30">
      <c r="A30" s="20" t="n"/>
      <c r="B30" s="9" t="n"/>
      <c r="C30" s="9" t="n"/>
      <c r="D30" s="9" t="n"/>
      <c r="E30" s="9" t="n"/>
      <c r="F30" s="9" t="n"/>
      <c r="G30" s="9" t="n"/>
      <c r="H30" s="21" t="n"/>
      <c r="I30" s="22" t="n"/>
      <c r="J30" s="20" t="n"/>
      <c r="K30" s="23">
        <f>IF(H30="","",INT((設定!$B$7-H30)/365.25*10)/10)</f>
        <v/>
      </c>
      <c r="L30" s="24">
        <f>IF(OR(K30="",J30="廃棄済み"),"",IF(K30&gt;=設定!$B$5,"入替検討",""))</f>
        <v/>
      </c>
      <c r="M30" s="9" t="n"/>
    </row>
    <row r="31">
      <c r="A31" s="20" t="n"/>
      <c r="B31" s="9" t="n"/>
      <c r="C31" s="9" t="n"/>
      <c r="D31" s="9" t="n"/>
      <c r="E31" s="9" t="n"/>
      <c r="F31" s="9" t="n"/>
      <c r="G31" s="9" t="n"/>
      <c r="H31" s="21" t="n"/>
      <c r="I31" s="22" t="n"/>
      <c r="J31" s="20" t="n"/>
      <c r="K31" s="23">
        <f>IF(H31="","",INT((設定!$B$7-H31)/365.25*10)/10)</f>
        <v/>
      </c>
      <c r="L31" s="24">
        <f>IF(OR(K31="",J31="廃棄済み"),"",IF(K31&gt;=設定!$B$5,"入替検討",""))</f>
        <v/>
      </c>
      <c r="M31" s="9" t="n"/>
    </row>
    <row r="32">
      <c r="A32" s="20" t="n"/>
      <c r="B32" s="9" t="n"/>
      <c r="C32" s="9" t="n"/>
      <c r="D32" s="9" t="n"/>
      <c r="E32" s="9" t="n"/>
      <c r="F32" s="9" t="n"/>
      <c r="G32" s="9" t="n"/>
      <c r="H32" s="21" t="n"/>
      <c r="I32" s="22" t="n"/>
      <c r="J32" s="20" t="n"/>
      <c r="K32" s="23">
        <f>IF(H32="","",INT((設定!$B$7-H32)/365.25*10)/10)</f>
        <v/>
      </c>
      <c r="L32" s="24">
        <f>IF(OR(K32="",J32="廃棄済み"),"",IF(K32&gt;=設定!$B$5,"入替検討",""))</f>
        <v/>
      </c>
      <c r="M32" s="9" t="n"/>
    </row>
    <row r="33">
      <c r="A33" s="20" t="n"/>
      <c r="B33" s="9" t="n"/>
      <c r="C33" s="9" t="n"/>
      <c r="D33" s="9" t="n"/>
      <c r="E33" s="9" t="n"/>
      <c r="F33" s="9" t="n"/>
      <c r="G33" s="9" t="n"/>
      <c r="H33" s="21" t="n"/>
      <c r="I33" s="22" t="n"/>
      <c r="J33" s="20" t="n"/>
      <c r="K33" s="23">
        <f>IF(H33="","",INT((設定!$B$7-H33)/365.25*10)/10)</f>
        <v/>
      </c>
      <c r="L33" s="24">
        <f>IF(OR(K33="",J33="廃棄済み"),"",IF(K33&gt;=設定!$B$5,"入替検討",""))</f>
        <v/>
      </c>
      <c r="M33" s="9" t="n"/>
    </row>
    <row r="34">
      <c r="A34" s="20" t="n"/>
      <c r="B34" s="9" t="n"/>
      <c r="C34" s="9" t="n"/>
      <c r="D34" s="9" t="n"/>
      <c r="E34" s="9" t="n"/>
      <c r="F34" s="9" t="n"/>
      <c r="G34" s="9" t="n"/>
      <c r="H34" s="21" t="n"/>
      <c r="I34" s="22" t="n"/>
      <c r="J34" s="20" t="n"/>
      <c r="K34" s="23">
        <f>IF(H34="","",INT((設定!$B$7-H34)/365.25*10)/10)</f>
        <v/>
      </c>
      <c r="L34" s="24">
        <f>IF(OR(K34="",J34="廃棄済み"),"",IF(K34&gt;=設定!$B$5,"入替検討",""))</f>
        <v/>
      </c>
      <c r="M34" s="9" t="n"/>
    </row>
    <row r="35">
      <c r="A35" s="20" t="n"/>
      <c r="B35" s="9" t="n"/>
      <c r="C35" s="9" t="n"/>
      <c r="D35" s="9" t="n"/>
      <c r="E35" s="9" t="n"/>
      <c r="F35" s="9" t="n"/>
      <c r="G35" s="9" t="n"/>
      <c r="H35" s="21" t="n"/>
      <c r="I35" s="22" t="n"/>
      <c r="J35" s="20" t="n"/>
      <c r="K35" s="23">
        <f>IF(H35="","",INT((設定!$B$7-H35)/365.25*10)/10)</f>
        <v/>
      </c>
      <c r="L35" s="24">
        <f>IF(OR(K35="",J35="廃棄済み"),"",IF(K35&gt;=設定!$B$5,"入替検討",""))</f>
        <v/>
      </c>
      <c r="M35" s="9" t="n"/>
    </row>
    <row r="36">
      <c r="A36" s="20" t="n"/>
      <c r="B36" s="9" t="n"/>
      <c r="C36" s="9" t="n"/>
      <c r="D36" s="9" t="n"/>
      <c r="E36" s="9" t="n"/>
      <c r="F36" s="9" t="n"/>
      <c r="G36" s="9" t="n"/>
      <c r="H36" s="21" t="n"/>
      <c r="I36" s="22" t="n"/>
      <c r="J36" s="20" t="n"/>
      <c r="K36" s="23">
        <f>IF(H36="","",INT((設定!$B$7-H36)/365.25*10)/10)</f>
        <v/>
      </c>
      <c r="L36" s="24">
        <f>IF(OR(K36="",J36="廃棄済み"),"",IF(K36&gt;=設定!$B$5,"入替検討",""))</f>
        <v/>
      </c>
      <c r="M36" s="9" t="n"/>
    </row>
    <row r="37">
      <c r="A37" s="20" t="n"/>
      <c r="B37" s="9" t="n"/>
      <c r="C37" s="9" t="n"/>
      <c r="D37" s="9" t="n"/>
      <c r="E37" s="9" t="n"/>
      <c r="F37" s="9" t="n"/>
      <c r="G37" s="9" t="n"/>
      <c r="H37" s="21" t="n"/>
      <c r="I37" s="22" t="n"/>
      <c r="J37" s="20" t="n"/>
      <c r="K37" s="23">
        <f>IF(H37="","",INT((設定!$B$7-H37)/365.25*10)/10)</f>
        <v/>
      </c>
      <c r="L37" s="24">
        <f>IF(OR(K37="",J37="廃棄済み"),"",IF(K37&gt;=設定!$B$5,"入替検討",""))</f>
        <v/>
      </c>
      <c r="M37" s="9" t="n"/>
    </row>
    <row r="38">
      <c r="A38" s="20" t="n"/>
      <c r="B38" s="9" t="n"/>
      <c r="C38" s="9" t="n"/>
      <c r="D38" s="9" t="n"/>
      <c r="E38" s="9" t="n"/>
      <c r="F38" s="9" t="n"/>
      <c r="G38" s="9" t="n"/>
      <c r="H38" s="21" t="n"/>
      <c r="I38" s="22" t="n"/>
      <c r="J38" s="20" t="n"/>
      <c r="K38" s="23">
        <f>IF(H38="","",INT((設定!$B$7-H38)/365.25*10)/10)</f>
        <v/>
      </c>
      <c r="L38" s="24">
        <f>IF(OR(K38="",J38="廃棄済み"),"",IF(K38&gt;=設定!$B$5,"入替検討",""))</f>
        <v/>
      </c>
      <c r="M38" s="9" t="n"/>
    </row>
    <row r="39">
      <c r="A39" s="20" t="n"/>
      <c r="B39" s="9" t="n"/>
      <c r="C39" s="9" t="n"/>
      <c r="D39" s="9" t="n"/>
      <c r="E39" s="9" t="n"/>
      <c r="F39" s="9" t="n"/>
      <c r="G39" s="9" t="n"/>
      <c r="H39" s="21" t="n"/>
      <c r="I39" s="22" t="n"/>
      <c r="J39" s="20" t="n"/>
      <c r="K39" s="23">
        <f>IF(H39="","",INT((設定!$B$7-H39)/365.25*10)/10)</f>
        <v/>
      </c>
      <c r="L39" s="24">
        <f>IF(OR(K39="",J39="廃棄済み"),"",IF(K39&gt;=設定!$B$5,"入替検討",""))</f>
        <v/>
      </c>
      <c r="M39" s="9" t="n"/>
    </row>
    <row r="40">
      <c r="A40" s="20" t="n"/>
      <c r="B40" s="9" t="n"/>
      <c r="C40" s="9" t="n"/>
      <c r="D40" s="9" t="n"/>
      <c r="E40" s="9" t="n"/>
      <c r="F40" s="9" t="n"/>
      <c r="G40" s="9" t="n"/>
      <c r="H40" s="21" t="n"/>
      <c r="I40" s="22" t="n"/>
      <c r="J40" s="20" t="n"/>
      <c r="K40" s="23">
        <f>IF(H40="","",INT((設定!$B$7-H40)/365.25*10)/10)</f>
        <v/>
      </c>
      <c r="L40" s="24">
        <f>IF(OR(K40="",J40="廃棄済み"),"",IF(K40&gt;=設定!$B$5,"入替検討",""))</f>
        <v/>
      </c>
      <c r="M40" s="9" t="n"/>
    </row>
    <row r="41">
      <c r="A41" s="20" t="n"/>
      <c r="B41" s="9" t="n"/>
      <c r="C41" s="9" t="n"/>
      <c r="D41" s="9" t="n"/>
      <c r="E41" s="9" t="n"/>
      <c r="F41" s="9" t="n"/>
      <c r="G41" s="9" t="n"/>
      <c r="H41" s="21" t="n"/>
      <c r="I41" s="22" t="n"/>
      <c r="J41" s="20" t="n"/>
      <c r="K41" s="23">
        <f>IF(H41="","",INT((設定!$B$7-H41)/365.25*10)/10)</f>
        <v/>
      </c>
      <c r="L41" s="24">
        <f>IF(OR(K41="",J41="廃棄済み"),"",IF(K41&gt;=設定!$B$5,"入替検討",""))</f>
        <v/>
      </c>
      <c r="M41" s="9" t="n"/>
    </row>
    <row r="42">
      <c r="A42" s="20" t="n"/>
      <c r="B42" s="9" t="n"/>
      <c r="C42" s="9" t="n"/>
      <c r="D42" s="9" t="n"/>
      <c r="E42" s="9" t="n"/>
      <c r="F42" s="9" t="n"/>
      <c r="G42" s="9" t="n"/>
      <c r="H42" s="21" t="n"/>
      <c r="I42" s="22" t="n"/>
      <c r="J42" s="20" t="n"/>
      <c r="K42" s="23">
        <f>IF(H42="","",INT((設定!$B$7-H42)/365.25*10)/10)</f>
        <v/>
      </c>
      <c r="L42" s="24">
        <f>IF(OR(K42="",J42="廃棄済み"),"",IF(K42&gt;=設定!$B$5,"入替検討",""))</f>
        <v/>
      </c>
      <c r="M42" s="9" t="n"/>
    </row>
    <row r="43">
      <c r="A43" s="20" t="n"/>
      <c r="B43" s="9" t="n"/>
      <c r="C43" s="9" t="n"/>
      <c r="D43" s="9" t="n"/>
      <c r="E43" s="9" t="n"/>
      <c r="F43" s="9" t="n"/>
      <c r="G43" s="9" t="n"/>
      <c r="H43" s="21" t="n"/>
      <c r="I43" s="22" t="n"/>
      <c r="J43" s="20" t="n"/>
      <c r="K43" s="23">
        <f>IF(H43="","",INT((設定!$B$7-H43)/365.25*10)/10)</f>
        <v/>
      </c>
      <c r="L43" s="24">
        <f>IF(OR(K43="",J43="廃棄済み"),"",IF(K43&gt;=設定!$B$5,"入替検討",""))</f>
        <v/>
      </c>
      <c r="M43" s="9" t="n"/>
    </row>
    <row r="44">
      <c r="A44" s="20" t="n"/>
      <c r="B44" s="9" t="n"/>
      <c r="C44" s="9" t="n"/>
      <c r="D44" s="9" t="n"/>
      <c r="E44" s="9" t="n"/>
      <c r="F44" s="9" t="n"/>
      <c r="G44" s="9" t="n"/>
      <c r="H44" s="21" t="n"/>
      <c r="I44" s="22" t="n"/>
      <c r="J44" s="20" t="n"/>
      <c r="K44" s="23">
        <f>IF(H44="","",INT((設定!$B$7-H44)/365.25*10)/10)</f>
        <v/>
      </c>
      <c r="L44" s="24">
        <f>IF(OR(K44="",J44="廃棄済み"),"",IF(K44&gt;=設定!$B$5,"入替検討",""))</f>
        <v/>
      </c>
      <c r="M44" s="9" t="n"/>
    </row>
    <row r="45">
      <c r="A45" s="20" t="n"/>
      <c r="B45" s="9" t="n"/>
      <c r="C45" s="9" t="n"/>
      <c r="D45" s="9" t="n"/>
      <c r="E45" s="9" t="n"/>
      <c r="F45" s="9" t="n"/>
      <c r="G45" s="9" t="n"/>
      <c r="H45" s="21" t="n"/>
      <c r="I45" s="22" t="n"/>
      <c r="J45" s="20" t="n"/>
      <c r="K45" s="23">
        <f>IF(H45="","",INT((設定!$B$7-H45)/365.25*10)/10)</f>
        <v/>
      </c>
      <c r="L45" s="24">
        <f>IF(OR(K45="",J45="廃棄済み"),"",IF(K45&gt;=設定!$B$5,"入替検討",""))</f>
        <v/>
      </c>
      <c r="M45" s="9" t="n"/>
    </row>
    <row r="46">
      <c r="A46" s="20" t="n"/>
      <c r="B46" s="9" t="n"/>
      <c r="C46" s="9" t="n"/>
      <c r="D46" s="9" t="n"/>
      <c r="E46" s="9" t="n"/>
      <c r="F46" s="9" t="n"/>
      <c r="G46" s="9" t="n"/>
      <c r="H46" s="21" t="n"/>
      <c r="I46" s="22" t="n"/>
      <c r="J46" s="20" t="n"/>
      <c r="K46" s="23">
        <f>IF(H46="","",INT((設定!$B$7-H46)/365.25*10)/10)</f>
        <v/>
      </c>
      <c r="L46" s="24">
        <f>IF(OR(K46="",J46="廃棄済み"),"",IF(K46&gt;=設定!$B$5,"入替検討",""))</f>
        <v/>
      </c>
      <c r="M46" s="9" t="n"/>
    </row>
    <row r="47">
      <c r="A47" s="20" t="n"/>
      <c r="B47" s="9" t="n"/>
      <c r="C47" s="9" t="n"/>
      <c r="D47" s="9" t="n"/>
      <c r="E47" s="9" t="n"/>
      <c r="F47" s="9" t="n"/>
      <c r="G47" s="9" t="n"/>
      <c r="H47" s="21" t="n"/>
      <c r="I47" s="22" t="n"/>
      <c r="J47" s="20" t="n"/>
      <c r="K47" s="23">
        <f>IF(H47="","",INT((設定!$B$7-H47)/365.25*10)/10)</f>
        <v/>
      </c>
      <c r="L47" s="24">
        <f>IF(OR(K47="",J47="廃棄済み"),"",IF(K47&gt;=設定!$B$5,"入替検討",""))</f>
        <v/>
      </c>
      <c r="M47" s="9" t="n"/>
    </row>
    <row r="48">
      <c r="A48" s="20" t="n"/>
      <c r="B48" s="9" t="n"/>
      <c r="C48" s="9" t="n"/>
      <c r="D48" s="9" t="n"/>
      <c r="E48" s="9" t="n"/>
      <c r="F48" s="9" t="n"/>
      <c r="G48" s="9" t="n"/>
      <c r="H48" s="21" t="n"/>
      <c r="I48" s="22" t="n"/>
      <c r="J48" s="20" t="n"/>
      <c r="K48" s="23">
        <f>IF(H48="","",INT((設定!$B$7-H48)/365.25*10)/10)</f>
        <v/>
      </c>
      <c r="L48" s="24">
        <f>IF(OR(K48="",J48="廃棄済み"),"",IF(K48&gt;=設定!$B$5,"入替検討",""))</f>
        <v/>
      </c>
      <c r="M48" s="9" t="n"/>
    </row>
    <row r="49">
      <c r="A49" s="20" t="n"/>
      <c r="B49" s="9" t="n"/>
      <c r="C49" s="9" t="n"/>
      <c r="D49" s="9" t="n"/>
      <c r="E49" s="9" t="n"/>
      <c r="F49" s="9" t="n"/>
      <c r="G49" s="9" t="n"/>
      <c r="H49" s="21" t="n"/>
      <c r="I49" s="22" t="n"/>
      <c r="J49" s="20" t="n"/>
      <c r="K49" s="23">
        <f>IF(H49="","",INT((設定!$B$7-H49)/365.25*10)/10)</f>
        <v/>
      </c>
      <c r="L49" s="24">
        <f>IF(OR(K49="",J49="廃棄済み"),"",IF(K49&gt;=設定!$B$5,"入替検討",""))</f>
        <v/>
      </c>
      <c r="M49" s="9" t="n"/>
    </row>
    <row r="50">
      <c r="A50" s="20" t="n"/>
      <c r="B50" s="9" t="n"/>
      <c r="C50" s="9" t="n"/>
      <c r="D50" s="9" t="n"/>
      <c r="E50" s="9" t="n"/>
      <c r="F50" s="9" t="n"/>
      <c r="G50" s="9" t="n"/>
      <c r="H50" s="21" t="n"/>
      <c r="I50" s="22" t="n"/>
      <c r="J50" s="20" t="n"/>
      <c r="K50" s="23">
        <f>IF(H50="","",INT((設定!$B$7-H50)/365.25*10)/10)</f>
        <v/>
      </c>
      <c r="L50" s="24">
        <f>IF(OR(K50="",J50="廃棄済み"),"",IF(K50&gt;=設定!$B$5,"入替検討",""))</f>
        <v/>
      </c>
      <c r="M50" s="9" t="n"/>
    </row>
    <row r="51">
      <c r="A51" s="20" t="n"/>
      <c r="B51" s="9" t="n"/>
      <c r="C51" s="9" t="n"/>
      <c r="D51" s="9" t="n"/>
      <c r="E51" s="9" t="n"/>
      <c r="F51" s="9" t="n"/>
      <c r="G51" s="9" t="n"/>
      <c r="H51" s="21" t="n"/>
      <c r="I51" s="22" t="n"/>
      <c r="J51" s="20" t="n"/>
      <c r="K51" s="23">
        <f>IF(H51="","",INT((設定!$B$7-H51)/365.25*10)/10)</f>
        <v/>
      </c>
      <c r="L51" s="24">
        <f>IF(OR(K51="",J51="廃棄済み"),"",IF(K51&gt;=設定!$B$5,"入替検討",""))</f>
        <v/>
      </c>
      <c r="M51" s="9" t="n"/>
    </row>
    <row r="52">
      <c r="A52" s="20" t="n"/>
      <c r="B52" s="9" t="n"/>
      <c r="C52" s="9" t="n"/>
      <c r="D52" s="9" t="n"/>
      <c r="E52" s="9" t="n"/>
      <c r="F52" s="9" t="n"/>
      <c r="G52" s="9" t="n"/>
      <c r="H52" s="21" t="n"/>
      <c r="I52" s="22" t="n"/>
      <c r="J52" s="20" t="n"/>
      <c r="K52" s="23">
        <f>IF(H52="","",INT((設定!$B$7-H52)/365.25*10)/10)</f>
        <v/>
      </c>
      <c r="L52" s="24">
        <f>IF(OR(K52="",J52="廃棄済み"),"",IF(K52&gt;=設定!$B$5,"入替検討",""))</f>
        <v/>
      </c>
      <c r="M52" s="9" t="n"/>
    </row>
    <row r="53">
      <c r="A53" s="20" t="n"/>
      <c r="B53" s="9" t="n"/>
      <c r="C53" s="9" t="n"/>
      <c r="D53" s="9" t="n"/>
      <c r="E53" s="9" t="n"/>
      <c r="F53" s="9" t="n"/>
      <c r="G53" s="9" t="n"/>
      <c r="H53" s="21" t="n"/>
      <c r="I53" s="22" t="n"/>
      <c r="J53" s="20" t="n"/>
      <c r="K53" s="23">
        <f>IF(H53="","",INT((設定!$B$7-H53)/365.25*10)/10)</f>
        <v/>
      </c>
      <c r="L53" s="24">
        <f>IF(OR(K53="",J53="廃棄済み"),"",IF(K53&gt;=設定!$B$5,"入替検討",""))</f>
        <v/>
      </c>
      <c r="M53" s="9" t="n"/>
    </row>
    <row r="54">
      <c r="A54" s="20" t="n"/>
      <c r="B54" s="9" t="n"/>
      <c r="C54" s="9" t="n"/>
      <c r="D54" s="9" t="n"/>
      <c r="E54" s="9" t="n"/>
      <c r="F54" s="9" t="n"/>
      <c r="G54" s="9" t="n"/>
      <c r="H54" s="21" t="n"/>
      <c r="I54" s="22" t="n"/>
      <c r="J54" s="20" t="n"/>
      <c r="K54" s="23">
        <f>IF(H54="","",INT((設定!$B$7-H54)/365.25*10)/10)</f>
        <v/>
      </c>
      <c r="L54" s="24">
        <f>IF(OR(K54="",J54="廃棄済み"),"",IF(K54&gt;=設定!$B$5,"入替検討",""))</f>
        <v/>
      </c>
      <c r="M54" s="9" t="n"/>
    </row>
    <row r="55">
      <c r="A55" s="20" t="n"/>
      <c r="B55" s="9" t="n"/>
      <c r="C55" s="9" t="n"/>
      <c r="D55" s="9" t="n"/>
      <c r="E55" s="9" t="n"/>
      <c r="F55" s="9" t="n"/>
      <c r="G55" s="9" t="n"/>
      <c r="H55" s="21" t="n"/>
      <c r="I55" s="22" t="n"/>
      <c r="J55" s="20" t="n"/>
      <c r="K55" s="23">
        <f>IF(H55="","",INT((設定!$B$7-H55)/365.25*10)/10)</f>
        <v/>
      </c>
      <c r="L55" s="24">
        <f>IF(OR(K55="",J55="廃棄済み"),"",IF(K55&gt;=設定!$B$5,"入替検討",""))</f>
        <v/>
      </c>
      <c r="M55" s="9" t="n"/>
    </row>
    <row r="56">
      <c r="A56" s="20" t="n"/>
      <c r="B56" s="9" t="n"/>
      <c r="C56" s="9" t="n"/>
      <c r="D56" s="9" t="n"/>
      <c r="E56" s="9" t="n"/>
      <c r="F56" s="9" t="n"/>
      <c r="G56" s="9" t="n"/>
      <c r="H56" s="21" t="n"/>
      <c r="I56" s="22" t="n"/>
      <c r="J56" s="20" t="n"/>
      <c r="K56" s="23">
        <f>IF(H56="","",INT((設定!$B$7-H56)/365.25*10)/10)</f>
        <v/>
      </c>
      <c r="L56" s="24">
        <f>IF(OR(K56="",J56="廃棄済み"),"",IF(K56&gt;=設定!$B$5,"入替検討",""))</f>
        <v/>
      </c>
      <c r="M56" s="9" t="n"/>
    </row>
    <row r="57">
      <c r="A57" s="20" t="n"/>
      <c r="B57" s="9" t="n"/>
      <c r="C57" s="9" t="n"/>
      <c r="D57" s="9" t="n"/>
      <c r="E57" s="9" t="n"/>
      <c r="F57" s="9" t="n"/>
      <c r="G57" s="9" t="n"/>
      <c r="H57" s="21" t="n"/>
      <c r="I57" s="22" t="n"/>
      <c r="J57" s="20" t="n"/>
      <c r="K57" s="23">
        <f>IF(H57="","",INT((設定!$B$7-H57)/365.25*10)/10)</f>
        <v/>
      </c>
      <c r="L57" s="24">
        <f>IF(OR(K57="",J57="廃棄済み"),"",IF(K57&gt;=設定!$B$5,"入替検討",""))</f>
        <v/>
      </c>
      <c r="M57" s="9" t="n"/>
    </row>
    <row r="58">
      <c r="A58" s="20" t="n"/>
      <c r="B58" s="9" t="n"/>
      <c r="C58" s="9" t="n"/>
      <c r="D58" s="9" t="n"/>
      <c r="E58" s="9" t="n"/>
      <c r="F58" s="9" t="n"/>
      <c r="G58" s="9" t="n"/>
      <c r="H58" s="21" t="n"/>
      <c r="I58" s="22" t="n"/>
      <c r="J58" s="20" t="n"/>
      <c r="K58" s="23">
        <f>IF(H58="","",INT((設定!$B$7-H58)/365.25*10)/10)</f>
        <v/>
      </c>
      <c r="L58" s="24">
        <f>IF(OR(K58="",J58="廃棄済み"),"",IF(K58&gt;=設定!$B$5,"入替検討",""))</f>
        <v/>
      </c>
      <c r="M58" s="9" t="n"/>
    </row>
    <row r="59">
      <c r="A59" s="20" t="n"/>
      <c r="B59" s="9" t="n"/>
      <c r="C59" s="9" t="n"/>
      <c r="D59" s="9" t="n"/>
      <c r="E59" s="9" t="n"/>
      <c r="F59" s="9" t="n"/>
      <c r="G59" s="9" t="n"/>
      <c r="H59" s="21" t="n"/>
      <c r="I59" s="22" t="n"/>
      <c r="J59" s="20" t="n"/>
      <c r="K59" s="23">
        <f>IF(H59="","",INT((設定!$B$7-H59)/365.25*10)/10)</f>
        <v/>
      </c>
      <c r="L59" s="24">
        <f>IF(OR(K59="",J59="廃棄済み"),"",IF(K59&gt;=設定!$B$5,"入替検討",""))</f>
        <v/>
      </c>
      <c r="M59" s="9" t="n"/>
    </row>
    <row r="60">
      <c r="A60" s="20" t="n"/>
      <c r="B60" s="9" t="n"/>
      <c r="C60" s="9" t="n"/>
      <c r="D60" s="9" t="n"/>
      <c r="E60" s="9" t="n"/>
      <c r="F60" s="9" t="n"/>
      <c r="G60" s="9" t="n"/>
      <c r="H60" s="21" t="n"/>
      <c r="I60" s="22" t="n"/>
      <c r="J60" s="20" t="n"/>
      <c r="K60" s="23">
        <f>IF(H60="","",INT((設定!$B$7-H60)/365.25*10)/10)</f>
        <v/>
      </c>
      <c r="L60" s="24">
        <f>IF(OR(K60="",J60="廃棄済み"),"",IF(K60&gt;=設定!$B$5,"入替検討",""))</f>
        <v/>
      </c>
      <c r="M60" s="9" t="n"/>
    </row>
    <row r="61">
      <c r="A61" s="20" t="n"/>
      <c r="B61" s="9" t="n"/>
      <c r="C61" s="9" t="n"/>
      <c r="D61" s="9" t="n"/>
      <c r="E61" s="9" t="n"/>
      <c r="F61" s="9" t="n"/>
      <c r="G61" s="9" t="n"/>
      <c r="H61" s="21" t="n"/>
      <c r="I61" s="22" t="n"/>
      <c r="J61" s="20" t="n"/>
      <c r="K61" s="23">
        <f>IF(H61="","",INT((設定!$B$7-H61)/365.25*10)/10)</f>
        <v/>
      </c>
      <c r="L61" s="24">
        <f>IF(OR(K61="",J61="廃棄済み"),"",IF(K61&gt;=設定!$B$5,"入替検討",""))</f>
        <v/>
      </c>
      <c r="M61" s="9" t="n"/>
    </row>
    <row r="62">
      <c r="A62" s="20" t="n"/>
      <c r="B62" s="9" t="n"/>
      <c r="C62" s="9" t="n"/>
      <c r="D62" s="9" t="n"/>
      <c r="E62" s="9" t="n"/>
      <c r="F62" s="9" t="n"/>
      <c r="G62" s="9" t="n"/>
      <c r="H62" s="21" t="n"/>
      <c r="I62" s="22" t="n"/>
      <c r="J62" s="20" t="n"/>
      <c r="K62" s="23">
        <f>IF(H62="","",INT((設定!$B$7-H62)/365.25*10)/10)</f>
        <v/>
      </c>
      <c r="L62" s="24">
        <f>IF(OR(K62="",J62="廃棄済み"),"",IF(K62&gt;=設定!$B$5,"入替検討",""))</f>
        <v/>
      </c>
      <c r="M62" s="9" t="n"/>
    </row>
    <row r="63">
      <c r="A63" s="20" t="n"/>
      <c r="B63" s="9" t="n"/>
      <c r="C63" s="9" t="n"/>
      <c r="D63" s="9" t="n"/>
      <c r="E63" s="9" t="n"/>
      <c r="F63" s="9" t="n"/>
      <c r="G63" s="9" t="n"/>
      <c r="H63" s="21" t="n"/>
      <c r="I63" s="22" t="n"/>
      <c r="J63" s="20" t="n"/>
      <c r="K63" s="23">
        <f>IF(H63="","",INT((設定!$B$7-H63)/365.25*10)/10)</f>
        <v/>
      </c>
      <c r="L63" s="24">
        <f>IF(OR(K63="",J63="廃棄済み"),"",IF(K63&gt;=設定!$B$5,"入替検討",""))</f>
        <v/>
      </c>
      <c r="M63" s="9" t="n"/>
    </row>
    <row r="64">
      <c r="A64" s="20" t="n"/>
      <c r="B64" s="9" t="n"/>
      <c r="C64" s="9" t="n"/>
      <c r="D64" s="9" t="n"/>
      <c r="E64" s="9" t="n"/>
      <c r="F64" s="9" t="n"/>
      <c r="G64" s="9" t="n"/>
      <c r="H64" s="21" t="n"/>
      <c r="I64" s="22" t="n"/>
      <c r="J64" s="20" t="n"/>
      <c r="K64" s="23">
        <f>IF(H64="","",INT((設定!$B$7-H64)/365.25*10)/10)</f>
        <v/>
      </c>
      <c r="L64" s="24">
        <f>IF(OR(K64="",J64="廃棄済み"),"",IF(K64&gt;=設定!$B$5,"入替検討",""))</f>
        <v/>
      </c>
      <c r="M64" s="9" t="n"/>
    </row>
    <row r="65">
      <c r="A65" s="20" t="n"/>
      <c r="B65" s="9" t="n"/>
      <c r="C65" s="9" t="n"/>
      <c r="D65" s="9" t="n"/>
      <c r="E65" s="9" t="n"/>
      <c r="F65" s="9" t="n"/>
      <c r="G65" s="9" t="n"/>
      <c r="H65" s="21" t="n"/>
      <c r="I65" s="22" t="n"/>
      <c r="J65" s="20" t="n"/>
      <c r="K65" s="23">
        <f>IF(H65="","",INT((設定!$B$7-H65)/365.25*10)/10)</f>
        <v/>
      </c>
      <c r="L65" s="24">
        <f>IF(OR(K65="",J65="廃棄済み"),"",IF(K65&gt;=設定!$B$5,"入替検討",""))</f>
        <v/>
      </c>
      <c r="M65" s="9" t="n"/>
    </row>
    <row r="66">
      <c r="A66" s="20" t="n"/>
      <c r="B66" s="9" t="n"/>
      <c r="C66" s="9" t="n"/>
      <c r="D66" s="9" t="n"/>
      <c r="E66" s="9" t="n"/>
      <c r="F66" s="9" t="n"/>
      <c r="G66" s="9" t="n"/>
      <c r="H66" s="21" t="n"/>
      <c r="I66" s="22" t="n"/>
      <c r="J66" s="20" t="n"/>
      <c r="K66" s="23">
        <f>IF(H66="","",INT((設定!$B$7-H66)/365.25*10)/10)</f>
        <v/>
      </c>
      <c r="L66" s="24">
        <f>IF(OR(K66="",J66="廃棄済み"),"",IF(K66&gt;=設定!$B$5,"入替検討",""))</f>
        <v/>
      </c>
      <c r="M66" s="9" t="n"/>
    </row>
    <row r="67">
      <c r="A67" s="20" t="n"/>
      <c r="B67" s="9" t="n"/>
      <c r="C67" s="9" t="n"/>
      <c r="D67" s="9" t="n"/>
      <c r="E67" s="9" t="n"/>
      <c r="F67" s="9" t="n"/>
      <c r="G67" s="9" t="n"/>
      <c r="H67" s="21" t="n"/>
      <c r="I67" s="22" t="n"/>
      <c r="J67" s="20" t="n"/>
      <c r="K67" s="23">
        <f>IF(H67="","",INT((設定!$B$7-H67)/365.25*10)/10)</f>
        <v/>
      </c>
      <c r="L67" s="24">
        <f>IF(OR(K67="",J67="廃棄済み"),"",IF(K67&gt;=設定!$B$5,"入替検討",""))</f>
        <v/>
      </c>
      <c r="M67" s="9" t="n"/>
    </row>
    <row r="68">
      <c r="A68" s="20" t="n"/>
      <c r="B68" s="9" t="n"/>
      <c r="C68" s="9" t="n"/>
      <c r="D68" s="9" t="n"/>
      <c r="E68" s="9" t="n"/>
      <c r="F68" s="9" t="n"/>
      <c r="G68" s="9" t="n"/>
      <c r="H68" s="21" t="n"/>
      <c r="I68" s="22" t="n"/>
      <c r="J68" s="20" t="n"/>
      <c r="K68" s="23">
        <f>IF(H68="","",INT((設定!$B$7-H68)/365.25*10)/10)</f>
        <v/>
      </c>
      <c r="L68" s="24">
        <f>IF(OR(K68="",J68="廃棄済み"),"",IF(K68&gt;=設定!$B$5,"入替検討",""))</f>
        <v/>
      </c>
      <c r="M68" s="9" t="n"/>
    </row>
    <row r="69">
      <c r="A69" s="20" t="n"/>
      <c r="B69" s="9" t="n"/>
      <c r="C69" s="9" t="n"/>
      <c r="D69" s="9" t="n"/>
      <c r="E69" s="9" t="n"/>
      <c r="F69" s="9" t="n"/>
      <c r="G69" s="9" t="n"/>
      <c r="H69" s="21" t="n"/>
      <c r="I69" s="22" t="n"/>
      <c r="J69" s="20" t="n"/>
      <c r="K69" s="23">
        <f>IF(H69="","",INT((設定!$B$7-H69)/365.25*10)/10)</f>
        <v/>
      </c>
      <c r="L69" s="24">
        <f>IF(OR(K69="",J69="廃棄済み"),"",IF(K69&gt;=設定!$B$5,"入替検討",""))</f>
        <v/>
      </c>
      <c r="M69" s="9" t="n"/>
    </row>
    <row r="70">
      <c r="A70" s="20" t="n"/>
      <c r="B70" s="9" t="n"/>
      <c r="C70" s="9" t="n"/>
      <c r="D70" s="9" t="n"/>
      <c r="E70" s="9" t="n"/>
      <c r="F70" s="9" t="n"/>
      <c r="G70" s="9" t="n"/>
      <c r="H70" s="21" t="n"/>
      <c r="I70" s="22" t="n"/>
      <c r="J70" s="20" t="n"/>
      <c r="K70" s="23">
        <f>IF(H70="","",INT((設定!$B$7-H70)/365.25*10)/10)</f>
        <v/>
      </c>
      <c r="L70" s="24">
        <f>IF(OR(K70="",J70="廃棄済み"),"",IF(K70&gt;=設定!$B$5,"入替検討",""))</f>
        <v/>
      </c>
      <c r="M70" s="9" t="n"/>
    </row>
    <row r="71">
      <c r="A71" s="20" t="n"/>
      <c r="B71" s="9" t="n"/>
      <c r="C71" s="9" t="n"/>
      <c r="D71" s="9" t="n"/>
      <c r="E71" s="9" t="n"/>
      <c r="F71" s="9" t="n"/>
      <c r="G71" s="9" t="n"/>
      <c r="H71" s="21" t="n"/>
      <c r="I71" s="22" t="n"/>
      <c r="J71" s="20" t="n"/>
      <c r="K71" s="23">
        <f>IF(H71="","",INT((設定!$B$7-H71)/365.25*10)/10)</f>
        <v/>
      </c>
      <c r="L71" s="24">
        <f>IF(OR(K71="",J71="廃棄済み"),"",IF(K71&gt;=設定!$B$5,"入替検討",""))</f>
        <v/>
      </c>
      <c r="M71" s="9" t="n"/>
    </row>
    <row r="72">
      <c r="A72" s="20" t="n"/>
      <c r="B72" s="9" t="n"/>
      <c r="C72" s="9" t="n"/>
      <c r="D72" s="9" t="n"/>
      <c r="E72" s="9" t="n"/>
      <c r="F72" s="9" t="n"/>
      <c r="G72" s="9" t="n"/>
      <c r="H72" s="21" t="n"/>
      <c r="I72" s="22" t="n"/>
      <c r="J72" s="20" t="n"/>
      <c r="K72" s="23">
        <f>IF(H72="","",INT((設定!$B$7-H72)/365.25*10)/10)</f>
        <v/>
      </c>
      <c r="L72" s="24">
        <f>IF(OR(K72="",J72="廃棄済み"),"",IF(K72&gt;=設定!$B$5,"入替検討",""))</f>
        <v/>
      </c>
      <c r="M72" s="9" t="n"/>
    </row>
    <row r="73">
      <c r="A73" s="20" t="n"/>
      <c r="B73" s="9" t="n"/>
      <c r="C73" s="9" t="n"/>
      <c r="D73" s="9" t="n"/>
      <c r="E73" s="9" t="n"/>
      <c r="F73" s="9" t="n"/>
      <c r="G73" s="9" t="n"/>
      <c r="H73" s="21" t="n"/>
      <c r="I73" s="22" t="n"/>
      <c r="J73" s="20" t="n"/>
      <c r="K73" s="23">
        <f>IF(H73="","",INT((設定!$B$7-H73)/365.25*10)/10)</f>
        <v/>
      </c>
      <c r="L73" s="24">
        <f>IF(OR(K73="",J73="廃棄済み"),"",IF(K73&gt;=設定!$B$5,"入替検討",""))</f>
        <v/>
      </c>
      <c r="M73" s="9" t="n"/>
    </row>
    <row r="74">
      <c r="A74" s="20" t="n"/>
      <c r="B74" s="9" t="n"/>
      <c r="C74" s="9" t="n"/>
      <c r="D74" s="9" t="n"/>
      <c r="E74" s="9" t="n"/>
      <c r="F74" s="9" t="n"/>
      <c r="G74" s="9" t="n"/>
      <c r="H74" s="21" t="n"/>
      <c r="I74" s="22" t="n"/>
      <c r="J74" s="20" t="n"/>
      <c r="K74" s="23">
        <f>IF(H74="","",INT((設定!$B$7-H74)/365.25*10)/10)</f>
        <v/>
      </c>
      <c r="L74" s="24">
        <f>IF(OR(K74="",J74="廃棄済み"),"",IF(K74&gt;=設定!$B$5,"入替検討",""))</f>
        <v/>
      </c>
      <c r="M74" s="9" t="n"/>
    </row>
    <row r="75">
      <c r="A75" s="20" t="n"/>
      <c r="B75" s="9" t="n"/>
      <c r="C75" s="9" t="n"/>
      <c r="D75" s="9" t="n"/>
      <c r="E75" s="9" t="n"/>
      <c r="F75" s="9" t="n"/>
      <c r="G75" s="9" t="n"/>
      <c r="H75" s="21" t="n"/>
      <c r="I75" s="22" t="n"/>
      <c r="J75" s="20" t="n"/>
      <c r="K75" s="23">
        <f>IF(H75="","",INT((設定!$B$7-H75)/365.25*10)/10)</f>
        <v/>
      </c>
      <c r="L75" s="24">
        <f>IF(OR(K75="",J75="廃棄済み"),"",IF(K75&gt;=設定!$B$5,"入替検討",""))</f>
        <v/>
      </c>
      <c r="M75" s="9" t="n"/>
    </row>
    <row r="76">
      <c r="A76" s="20" t="n"/>
      <c r="B76" s="9" t="n"/>
      <c r="C76" s="9" t="n"/>
      <c r="D76" s="9" t="n"/>
      <c r="E76" s="9" t="n"/>
      <c r="F76" s="9" t="n"/>
      <c r="G76" s="9" t="n"/>
      <c r="H76" s="21" t="n"/>
      <c r="I76" s="22" t="n"/>
      <c r="J76" s="20" t="n"/>
      <c r="K76" s="23">
        <f>IF(H76="","",INT((設定!$B$7-H76)/365.25*10)/10)</f>
        <v/>
      </c>
      <c r="L76" s="24">
        <f>IF(OR(K76="",J76="廃棄済み"),"",IF(K76&gt;=設定!$B$5,"入替検討",""))</f>
        <v/>
      </c>
      <c r="M76" s="9" t="n"/>
    </row>
    <row r="77">
      <c r="A77" s="20" t="n"/>
      <c r="B77" s="9" t="n"/>
      <c r="C77" s="9" t="n"/>
      <c r="D77" s="9" t="n"/>
      <c r="E77" s="9" t="n"/>
      <c r="F77" s="9" t="n"/>
      <c r="G77" s="9" t="n"/>
      <c r="H77" s="21" t="n"/>
      <c r="I77" s="22" t="n"/>
      <c r="J77" s="20" t="n"/>
      <c r="K77" s="23">
        <f>IF(H77="","",INT((設定!$B$7-H77)/365.25*10)/10)</f>
        <v/>
      </c>
      <c r="L77" s="24">
        <f>IF(OR(K77="",J77="廃棄済み"),"",IF(K77&gt;=設定!$B$5,"入替検討",""))</f>
        <v/>
      </c>
      <c r="M77" s="9" t="n"/>
    </row>
    <row r="78">
      <c r="A78" s="20" t="n"/>
      <c r="B78" s="9" t="n"/>
      <c r="C78" s="9" t="n"/>
      <c r="D78" s="9" t="n"/>
      <c r="E78" s="9" t="n"/>
      <c r="F78" s="9" t="n"/>
      <c r="G78" s="9" t="n"/>
      <c r="H78" s="21" t="n"/>
      <c r="I78" s="22" t="n"/>
      <c r="J78" s="20" t="n"/>
      <c r="K78" s="23">
        <f>IF(H78="","",INT((設定!$B$7-H78)/365.25*10)/10)</f>
        <v/>
      </c>
      <c r="L78" s="24">
        <f>IF(OR(K78="",J78="廃棄済み"),"",IF(K78&gt;=設定!$B$5,"入替検討",""))</f>
        <v/>
      </c>
      <c r="M78" s="9" t="n"/>
    </row>
    <row r="79">
      <c r="A79" s="20" t="n"/>
      <c r="B79" s="9" t="n"/>
      <c r="C79" s="9" t="n"/>
      <c r="D79" s="9" t="n"/>
      <c r="E79" s="9" t="n"/>
      <c r="F79" s="9" t="n"/>
      <c r="G79" s="9" t="n"/>
      <c r="H79" s="21" t="n"/>
      <c r="I79" s="22" t="n"/>
      <c r="J79" s="20" t="n"/>
      <c r="K79" s="23">
        <f>IF(H79="","",INT((設定!$B$7-H79)/365.25*10)/10)</f>
        <v/>
      </c>
      <c r="L79" s="24">
        <f>IF(OR(K79="",J79="廃棄済み"),"",IF(K79&gt;=設定!$B$5,"入替検討",""))</f>
        <v/>
      </c>
      <c r="M79" s="9" t="n"/>
    </row>
    <row r="80">
      <c r="A80" s="20" t="n"/>
      <c r="B80" s="9" t="n"/>
      <c r="C80" s="9" t="n"/>
      <c r="D80" s="9" t="n"/>
      <c r="E80" s="9" t="n"/>
      <c r="F80" s="9" t="n"/>
      <c r="G80" s="9" t="n"/>
      <c r="H80" s="21" t="n"/>
      <c r="I80" s="22" t="n"/>
      <c r="J80" s="20" t="n"/>
      <c r="K80" s="23">
        <f>IF(H80="","",INT((設定!$B$7-H80)/365.25*10)/10)</f>
        <v/>
      </c>
      <c r="L80" s="24">
        <f>IF(OR(K80="",J80="廃棄済み"),"",IF(K80&gt;=設定!$B$5,"入替検討",""))</f>
        <v/>
      </c>
      <c r="M80" s="9" t="n"/>
    </row>
    <row r="81">
      <c r="A81" s="20" t="n"/>
      <c r="B81" s="9" t="n"/>
      <c r="C81" s="9" t="n"/>
      <c r="D81" s="9" t="n"/>
      <c r="E81" s="9" t="n"/>
      <c r="F81" s="9" t="n"/>
      <c r="G81" s="9" t="n"/>
      <c r="H81" s="21" t="n"/>
      <c r="I81" s="22" t="n"/>
      <c r="J81" s="20" t="n"/>
      <c r="K81" s="23">
        <f>IF(H81="","",INT((設定!$B$7-H81)/365.25*10)/10)</f>
        <v/>
      </c>
      <c r="L81" s="24">
        <f>IF(OR(K81="",J81="廃棄済み"),"",IF(K81&gt;=設定!$B$5,"入替検討",""))</f>
        <v/>
      </c>
      <c r="M81" s="9" t="n"/>
    </row>
    <row r="82">
      <c r="A82" s="20" t="n"/>
      <c r="B82" s="9" t="n"/>
      <c r="C82" s="9" t="n"/>
      <c r="D82" s="9" t="n"/>
      <c r="E82" s="9" t="n"/>
      <c r="F82" s="9" t="n"/>
      <c r="G82" s="9" t="n"/>
      <c r="H82" s="21" t="n"/>
      <c r="I82" s="22" t="n"/>
      <c r="J82" s="20" t="n"/>
      <c r="K82" s="23">
        <f>IF(H82="","",INT((設定!$B$7-H82)/365.25*10)/10)</f>
        <v/>
      </c>
      <c r="L82" s="24">
        <f>IF(OR(K82="",J82="廃棄済み"),"",IF(K82&gt;=設定!$B$5,"入替検討",""))</f>
        <v/>
      </c>
      <c r="M82" s="9" t="n"/>
    </row>
    <row r="83">
      <c r="A83" s="20" t="n"/>
      <c r="B83" s="9" t="n"/>
      <c r="C83" s="9" t="n"/>
      <c r="D83" s="9" t="n"/>
      <c r="E83" s="9" t="n"/>
      <c r="F83" s="9" t="n"/>
      <c r="G83" s="9" t="n"/>
      <c r="H83" s="21" t="n"/>
      <c r="I83" s="22" t="n"/>
      <c r="J83" s="20" t="n"/>
      <c r="K83" s="23">
        <f>IF(H83="","",INT((設定!$B$7-H83)/365.25*10)/10)</f>
        <v/>
      </c>
      <c r="L83" s="24">
        <f>IF(OR(K83="",J83="廃棄済み"),"",IF(K83&gt;=設定!$B$5,"入替検討",""))</f>
        <v/>
      </c>
      <c r="M83" s="9" t="n"/>
    </row>
    <row r="84">
      <c r="A84" s="20" t="n"/>
      <c r="B84" s="9" t="n"/>
      <c r="C84" s="9" t="n"/>
      <c r="D84" s="9" t="n"/>
      <c r="E84" s="9" t="n"/>
      <c r="F84" s="9" t="n"/>
      <c r="G84" s="9" t="n"/>
      <c r="H84" s="21" t="n"/>
      <c r="I84" s="22" t="n"/>
      <c r="J84" s="20" t="n"/>
      <c r="K84" s="23">
        <f>IF(H84="","",INT((設定!$B$7-H84)/365.25*10)/10)</f>
        <v/>
      </c>
      <c r="L84" s="24">
        <f>IF(OR(K84="",J84="廃棄済み"),"",IF(K84&gt;=設定!$B$5,"入替検討",""))</f>
        <v/>
      </c>
      <c r="M84" s="9" t="n"/>
    </row>
    <row r="85">
      <c r="A85" s="20" t="n"/>
      <c r="B85" s="9" t="n"/>
      <c r="C85" s="9" t="n"/>
      <c r="D85" s="9" t="n"/>
      <c r="E85" s="9" t="n"/>
      <c r="F85" s="9" t="n"/>
      <c r="G85" s="9" t="n"/>
      <c r="H85" s="21" t="n"/>
      <c r="I85" s="22" t="n"/>
      <c r="J85" s="20" t="n"/>
      <c r="K85" s="23">
        <f>IF(H85="","",INT((設定!$B$7-H85)/365.25*10)/10)</f>
        <v/>
      </c>
      <c r="L85" s="24">
        <f>IF(OR(K85="",J85="廃棄済み"),"",IF(K85&gt;=設定!$B$5,"入替検討",""))</f>
        <v/>
      </c>
      <c r="M85" s="9" t="n"/>
    </row>
    <row r="86">
      <c r="A86" s="20" t="n"/>
      <c r="B86" s="9" t="n"/>
      <c r="C86" s="9" t="n"/>
      <c r="D86" s="9" t="n"/>
      <c r="E86" s="9" t="n"/>
      <c r="F86" s="9" t="n"/>
      <c r="G86" s="9" t="n"/>
      <c r="H86" s="21" t="n"/>
      <c r="I86" s="22" t="n"/>
      <c r="J86" s="20" t="n"/>
      <c r="K86" s="23">
        <f>IF(H86="","",INT((設定!$B$7-H86)/365.25*10)/10)</f>
        <v/>
      </c>
      <c r="L86" s="24">
        <f>IF(OR(K86="",J86="廃棄済み"),"",IF(K86&gt;=設定!$B$5,"入替検討",""))</f>
        <v/>
      </c>
      <c r="M86" s="9" t="n"/>
    </row>
    <row r="87">
      <c r="A87" s="20" t="n"/>
      <c r="B87" s="9" t="n"/>
      <c r="C87" s="9" t="n"/>
      <c r="D87" s="9" t="n"/>
      <c r="E87" s="9" t="n"/>
      <c r="F87" s="9" t="n"/>
      <c r="G87" s="9" t="n"/>
      <c r="H87" s="21" t="n"/>
      <c r="I87" s="22" t="n"/>
      <c r="J87" s="20" t="n"/>
      <c r="K87" s="23">
        <f>IF(H87="","",INT((設定!$B$7-H87)/365.25*10)/10)</f>
        <v/>
      </c>
      <c r="L87" s="24">
        <f>IF(OR(K87="",J87="廃棄済み"),"",IF(K87&gt;=設定!$B$5,"入替検討",""))</f>
        <v/>
      </c>
      <c r="M87" s="9" t="n"/>
    </row>
    <row r="88">
      <c r="A88" s="20" t="n"/>
      <c r="B88" s="9" t="n"/>
      <c r="C88" s="9" t="n"/>
      <c r="D88" s="9" t="n"/>
      <c r="E88" s="9" t="n"/>
      <c r="F88" s="9" t="n"/>
      <c r="G88" s="9" t="n"/>
      <c r="H88" s="21" t="n"/>
      <c r="I88" s="22" t="n"/>
      <c r="J88" s="20" t="n"/>
      <c r="K88" s="23">
        <f>IF(H88="","",INT((設定!$B$7-H88)/365.25*10)/10)</f>
        <v/>
      </c>
      <c r="L88" s="24">
        <f>IF(OR(K88="",J88="廃棄済み"),"",IF(K88&gt;=設定!$B$5,"入替検討",""))</f>
        <v/>
      </c>
      <c r="M88" s="9" t="n"/>
    </row>
    <row r="89">
      <c r="A89" s="20" t="n"/>
      <c r="B89" s="9" t="n"/>
      <c r="C89" s="9" t="n"/>
      <c r="D89" s="9" t="n"/>
      <c r="E89" s="9" t="n"/>
      <c r="F89" s="9" t="n"/>
      <c r="G89" s="9" t="n"/>
      <c r="H89" s="21" t="n"/>
      <c r="I89" s="22" t="n"/>
      <c r="J89" s="20" t="n"/>
      <c r="K89" s="23">
        <f>IF(H89="","",INT((設定!$B$7-H89)/365.25*10)/10)</f>
        <v/>
      </c>
      <c r="L89" s="24">
        <f>IF(OR(K89="",J89="廃棄済み"),"",IF(K89&gt;=設定!$B$5,"入替検討",""))</f>
        <v/>
      </c>
      <c r="M89" s="9" t="n"/>
    </row>
    <row r="90">
      <c r="A90" s="20" t="n"/>
      <c r="B90" s="9" t="n"/>
      <c r="C90" s="9" t="n"/>
      <c r="D90" s="9" t="n"/>
      <c r="E90" s="9" t="n"/>
      <c r="F90" s="9" t="n"/>
      <c r="G90" s="9" t="n"/>
      <c r="H90" s="21" t="n"/>
      <c r="I90" s="22" t="n"/>
      <c r="J90" s="20" t="n"/>
      <c r="K90" s="23">
        <f>IF(H90="","",INT((設定!$B$7-H90)/365.25*10)/10)</f>
        <v/>
      </c>
      <c r="L90" s="24">
        <f>IF(OR(K90="",J90="廃棄済み"),"",IF(K90&gt;=設定!$B$5,"入替検討",""))</f>
        <v/>
      </c>
      <c r="M90" s="9" t="n"/>
    </row>
    <row r="91">
      <c r="A91" s="20" t="n"/>
      <c r="B91" s="9" t="n"/>
      <c r="C91" s="9" t="n"/>
      <c r="D91" s="9" t="n"/>
      <c r="E91" s="9" t="n"/>
      <c r="F91" s="9" t="n"/>
      <c r="G91" s="9" t="n"/>
      <c r="H91" s="21" t="n"/>
      <c r="I91" s="22" t="n"/>
      <c r="J91" s="20" t="n"/>
      <c r="K91" s="23">
        <f>IF(H91="","",INT((設定!$B$7-H91)/365.25*10)/10)</f>
        <v/>
      </c>
      <c r="L91" s="24">
        <f>IF(OR(K91="",J91="廃棄済み"),"",IF(K91&gt;=設定!$B$5,"入替検討",""))</f>
        <v/>
      </c>
      <c r="M91" s="9" t="n"/>
    </row>
    <row r="92">
      <c r="A92" s="20" t="n"/>
      <c r="B92" s="9" t="n"/>
      <c r="C92" s="9" t="n"/>
      <c r="D92" s="9" t="n"/>
      <c r="E92" s="9" t="n"/>
      <c r="F92" s="9" t="n"/>
      <c r="G92" s="9" t="n"/>
      <c r="H92" s="21" t="n"/>
      <c r="I92" s="22" t="n"/>
      <c r="J92" s="20" t="n"/>
      <c r="K92" s="23">
        <f>IF(H92="","",INT((設定!$B$7-H92)/365.25*10)/10)</f>
        <v/>
      </c>
      <c r="L92" s="24">
        <f>IF(OR(K92="",J92="廃棄済み"),"",IF(K92&gt;=設定!$B$5,"入替検討",""))</f>
        <v/>
      </c>
      <c r="M92" s="9" t="n"/>
    </row>
    <row r="93">
      <c r="A93" s="20" t="n"/>
      <c r="B93" s="9" t="n"/>
      <c r="C93" s="9" t="n"/>
      <c r="D93" s="9" t="n"/>
      <c r="E93" s="9" t="n"/>
      <c r="F93" s="9" t="n"/>
      <c r="G93" s="9" t="n"/>
      <c r="H93" s="21" t="n"/>
      <c r="I93" s="22" t="n"/>
      <c r="J93" s="20" t="n"/>
      <c r="K93" s="23">
        <f>IF(H93="","",INT((設定!$B$7-H93)/365.25*10)/10)</f>
        <v/>
      </c>
      <c r="L93" s="24">
        <f>IF(OR(K93="",J93="廃棄済み"),"",IF(K93&gt;=設定!$B$5,"入替検討",""))</f>
        <v/>
      </c>
      <c r="M93" s="9" t="n"/>
    </row>
    <row r="94">
      <c r="A94" s="20" t="n"/>
      <c r="B94" s="9" t="n"/>
      <c r="C94" s="9" t="n"/>
      <c r="D94" s="9" t="n"/>
      <c r="E94" s="9" t="n"/>
      <c r="F94" s="9" t="n"/>
      <c r="G94" s="9" t="n"/>
      <c r="H94" s="21" t="n"/>
      <c r="I94" s="22" t="n"/>
      <c r="J94" s="20" t="n"/>
      <c r="K94" s="23">
        <f>IF(H94="","",INT((設定!$B$7-H94)/365.25*10)/10)</f>
        <v/>
      </c>
      <c r="L94" s="24">
        <f>IF(OR(K94="",J94="廃棄済み"),"",IF(K94&gt;=設定!$B$5,"入替検討",""))</f>
        <v/>
      </c>
      <c r="M94" s="9" t="n"/>
    </row>
    <row r="95">
      <c r="A95" s="20" t="n"/>
      <c r="B95" s="9" t="n"/>
      <c r="C95" s="9" t="n"/>
      <c r="D95" s="9" t="n"/>
      <c r="E95" s="9" t="n"/>
      <c r="F95" s="9" t="n"/>
      <c r="G95" s="9" t="n"/>
      <c r="H95" s="21" t="n"/>
      <c r="I95" s="22" t="n"/>
      <c r="J95" s="20" t="n"/>
      <c r="K95" s="23">
        <f>IF(H95="","",INT((設定!$B$7-H95)/365.25*10)/10)</f>
        <v/>
      </c>
      <c r="L95" s="24">
        <f>IF(OR(K95="",J95="廃棄済み"),"",IF(K95&gt;=設定!$B$5,"入替検討",""))</f>
        <v/>
      </c>
      <c r="M95" s="9" t="n"/>
    </row>
    <row r="96">
      <c r="A96" s="20" t="n"/>
      <c r="B96" s="9" t="n"/>
      <c r="C96" s="9" t="n"/>
      <c r="D96" s="9" t="n"/>
      <c r="E96" s="9" t="n"/>
      <c r="F96" s="9" t="n"/>
      <c r="G96" s="9" t="n"/>
      <c r="H96" s="21" t="n"/>
      <c r="I96" s="22" t="n"/>
      <c r="J96" s="20" t="n"/>
      <c r="K96" s="23">
        <f>IF(H96="","",INT((設定!$B$7-H96)/365.25*10)/10)</f>
        <v/>
      </c>
      <c r="L96" s="24">
        <f>IF(OR(K96="",J96="廃棄済み"),"",IF(K96&gt;=設定!$B$5,"入替検討",""))</f>
        <v/>
      </c>
      <c r="M96" s="9" t="n"/>
    </row>
    <row r="97">
      <c r="A97" s="20" t="n"/>
      <c r="B97" s="9" t="n"/>
      <c r="C97" s="9" t="n"/>
      <c r="D97" s="9" t="n"/>
      <c r="E97" s="9" t="n"/>
      <c r="F97" s="9" t="n"/>
      <c r="G97" s="9" t="n"/>
      <c r="H97" s="21" t="n"/>
      <c r="I97" s="22" t="n"/>
      <c r="J97" s="20" t="n"/>
      <c r="K97" s="23">
        <f>IF(H97="","",INT((設定!$B$7-H97)/365.25*10)/10)</f>
        <v/>
      </c>
      <c r="L97" s="24">
        <f>IF(OR(K97="",J97="廃棄済み"),"",IF(K97&gt;=設定!$B$5,"入替検討",""))</f>
        <v/>
      </c>
      <c r="M97" s="9" t="n"/>
    </row>
    <row r="98">
      <c r="A98" s="20" t="n"/>
      <c r="B98" s="9" t="n"/>
      <c r="C98" s="9" t="n"/>
      <c r="D98" s="9" t="n"/>
      <c r="E98" s="9" t="n"/>
      <c r="F98" s="9" t="n"/>
      <c r="G98" s="9" t="n"/>
      <c r="H98" s="21" t="n"/>
      <c r="I98" s="22" t="n"/>
      <c r="J98" s="20" t="n"/>
      <c r="K98" s="23">
        <f>IF(H98="","",INT((設定!$B$7-H98)/365.25*10)/10)</f>
        <v/>
      </c>
      <c r="L98" s="24">
        <f>IF(OR(K98="",J98="廃棄済み"),"",IF(K98&gt;=設定!$B$5,"入替検討",""))</f>
        <v/>
      </c>
      <c r="M98" s="9" t="n"/>
    </row>
    <row r="99">
      <c r="A99" s="20" t="n"/>
      <c r="B99" s="9" t="n"/>
      <c r="C99" s="9" t="n"/>
      <c r="D99" s="9" t="n"/>
      <c r="E99" s="9" t="n"/>
      <c r="F99" s="9" t="n"/>
      <c r="G99" s="9" t="n"/>
      <c r="H99" s="21" t="n"/>
      <c r="I99" s="22" t="n"/>
      <c r="J99" s="20" t="n"/>
      <c r="K99" s="23">
        <f>IF(H99="","",INT((設定!$B$7-H99)/365.25*10)/10)</f>
        <v/>
      </c>
      <c r="L99" s="24">
        <f>IF(OR(K99="",J99="廃棄済み"),"",IF(K99&gt;=設定!$B$5,"入替検討",""))</f>
        <v/>
      </c>
      <c r="M99" s="9" t="n"/>
    </row>
    <row r="100">
      <c r="A100" s="20" t="n"/>
      <c r="B100" s="9" t="n"/>
      <c r="C100" s="9" t="n"/>
      <c r="D100" s="9" t="n"/>
      <c r="E100" s="9" t="n"/>
      <c r="F100" s="9" t="n"/>
      <c r="G100" s="9" t="n"/>
      <c r="H100" s="21" t="n"/>
      <c r="I100" s="22" t="n"/>
      <c r="J100" s="20" t="n"/>
      <c r="K100" s="23">
        <f>IF(H100="","",INT((設定!$B$7-H100)/365.25*10)/10)</f>
        <v/>
      </c>
      <c r="L100" s="24">
        <f>IF(OR(K100="",J100="廃棄済み"),"",IF(K100&gt;=設定!$B$5,"入替検討",""))</f>
        <v/>
      </c>
      <c r="M100" s="9" t="n"/>
    </row>
    <row r="101">
      <c r="A101" s="20" t="n"/>
      <c r="B101" s="9" t="n"/>
      <c r="C101" s="9" t="n"/>
      <c r="D101" s="9" t="n"/>
      <c r="E101" s="9" t="n"/>
      <c r="F101" s="9" t="n"/>
      <c r="G101" s="9" t="n"/>
      <c r="H101" s="21" t="n"/>
      <c r="I101" s="22" t="n"/>
      <c r="J101" s="20" t="n"/>
      <c r="K101" s="23">
        <f>IF(H101="","",INT((設定!$B$7-H101)/365.25*10)/10)</f>
        <v/>
      </c>
      <c r="L101" s="24">
        <f>IF(OR(K101="",J101="廃棄済み"),"",IF(K101&gt;=設定!$B$5,"入替検討",""))</f>
        <v/>
      </c>
      <c r="M101" s="9" t="n"/>
    </row>
    <row r="102">
      <c r="A102" s="20" t="n"/>
      <c r="B102" s="9" t="n"/>
      <c r="C102" s="9" t="n"/>
      <c r="D102" s="9" t="n"/>
      <c r="E102" s="9" t="n"/>
      <c r="F102" s="9" t="n"/>
      <c r="G102" s="9" t="n"/>
      <c r="H102" s="21" t="n"/>
      <c r="I102" s="22" t="n"/>
      <c r="J102" s="20" t="n"/>
      <c r="K102" s="23">
        <f>IF(H102="","",INT((設定!$B$7-H102)/365.25*10)/10)</f>
        <v/>
      </c>
      <c r="L102" s="24">
        <f>IF(OR(K102="",J102="廃棄済み"),"",IF(K102&gt;=設定!$B$5,"入替検討",""))</f>
        <v/>
      </c>
      <c r="M102" s="9" t="n"/>
    </row>
    <row r="103">
      <c r="A103" s="20" t="n"/>
      <c r="B103" s="9" t="n"/>
      <c r="C103" s="9" t="n"/>
      <c r="D103" s="9" t="n"/>
      <c r="E103" s="9" t="n"/>
      <c r="F103" s="9" t="n"/>
      <c r="G103" s="9" t="n"/>
      <c r="H103" s="21" t="n"/>
      <c r="I103" s="22" t="n"/>
      <c r="J103" s="20" t="n"/>
      <c r="K103" s="23">
        <f>IF(H103="","",INT((設定!$B$7-H103)/365.25*10)/10)</f>
        <v/>
      </c>
      <c r="L103" s="24">
        <f>IF(OR(K103="",J103="廃棄済み"),"",IF(K103&gt;=設定!$B$5,"入替検討",""))</f>
        <v/>
      </c>
      <c r="M103" s="9" t="n"/>
    </row>
    <row r="104">
      <c r="A104" s="20" t="n"/>
      <c r="B104" s="9" t="n"/>
      <c r="C104" s="9" t="n"/>
      <c r="D104" s="9" t="n"/>
      <c r="E104" s="9" t="n"/>
      <c r="F104" s="9" t="n"/>
      <c r="G104" s="9" t="n"/>
      <c r="H104" s="21" t="n"/>
      <c r="I104" s="22" t="n"/>
      <c r="J104" s="20" t="n"/>
      <c r="K104" s="23">
        <f>IF(H104="","",INT((設定!$B$7-H104)/365.25*10)/10)</f>
        <v/>
      </c>
      <c r="L104" s="24">
        <f>IF(OR(K104="",J104="廃棄済み"),"",IF(K104&gt;=設定!$B$5,"入替検討",""))</f>
        <v/>
      </c>
      <c r="M104" s="9" t="n"/>
    </row>
    <row r="105">
      <c r="A105" s="20" t="n"/>
      <c r="B105" s="9" t="n"/>
      <c r="C105" s="9" t="n"/>
      <c r="D105" s="9" t="n"/>
      <c r="E105" s="9" t="n"/>
      <c r="F105" s="9" t="n"/>
      <c r="G105" s="9" t="n"/>
      <c r="H105" s="21" t="n"/>
      <c r="I105" s="22" t="n"/>
      <c r="J105" s="20" t="n"/>
      <c r="K105" s="23">
        <f>IF(H105="","",INT((設定!$B$7-H105)/365.25*10)/10)</f>
        <v/>
      </c>
      <c r="L105" s="24">
        <f>IF(OR(K105="",J105="廃棄済み"),"",IF(K105&gt;=設定!$B$5,"入替検討",""))</f>
        <v/>
      </c>
      <c r="M105" s="9" t="n"/>
    </row>
    <row r="106">
      <c r="A106" s="20" t="n"/>
      <c r="B106" s="9" t="n"/>
      <c r="C106" s="9" t="n"/>
      <c r="D106" s="9" t="n"/>
      <c r="E106" s="9" t="n"/>
      <c r="F106" s="9" t="n"/>
      <c r="G106" s="9" t="n"/>
      <c r="H106" s="21" t="n"/>
      <c r="I106" s="22" t="n"/>
      <c r="J106" s="20" t="n"/>
      <c r="K106" s="23">
        <f>IF(H106="","",INT((設定!$B$7-H106)/365.25*10)/10)</f>
        <v/>
      </c>
      <c r="L106" s="24">
        <f>IF(OR(K106="",J106="廃棄済み"),"",IF(K106&gt;=設定!$B$5,"入替検討",""))</f>
        <v/>
      </c>
      <c r="M106" s="9" t="n"/>
    </row>
    <row r="107">
      <c r="A107" s="20" t="n"/>
      <c r="B107" s="9" t="n"/>
      <c r="C107" s="9" t="n"/>
      <c r="D107" s="9" t="n"/>
      <c r="E107" s="9" t="n"/>
      <c r="F107" s="9" t="n"/>
      <c r="G107" s="9" t="n"/>
      <c r="H107" s="21" t="n"/>
      <c r="I107" s="22" t="n"/>
      <c r="J107" s="20" t="n"/>
      <c r="K107" s="23">
        <f>IF(H107="","",INT((設定!$B$7-H107)/365.25*10)/10)</f>
        <v/>
      </c>
      <c r="L107" s="24">
        <f>IF(OR(K107="",J107="廃棄済み"),"",IF(K107&gt;=設定!$B$5,"入替検討",""))</f>
        <v/>
      </c>
      <c r="M107" s="9" t="n"/>
    </row>
    <row r="108">
      <c r="A108" s="20" t="n"/>
      <c r="B108" s="9" t="n"/>
      <c r="C108" s="9" t="n"/>
      <c r="D108" s="9" t="n"/>
      <c r="E108" s="9" t="n"/>
      <c r="F108" s="9" t="n"/>
      <c r="G108" s="9" t="n"/>
      <c r="H108" s="21" t="n"/>
      <c r="I108" s="22" t="n"/>
      <c r="J108" s="20" t="n"/>
      <c r="K108" s="23">
        <f>IF(H108="","",INT((設定!$B$7-H108)/365.25*10)/10)</f>
        <v/>
      </c>
      <c r="L108" s="24">
        <f>IF(OR(K108="",J108="廃棄済み"),"",IF(K108&gt;=設定!$B$5,"入替検討",""))</f>
        <v/>
      </c>
      <c r="M108" s="9" t="n"/>
    </row>
    <row r="109">
      <c r="A109" s="20" t="n"/>
      <c r="B109" s="9" t="n"/>
      <c r="C109" s="9" t="n"/>
      <c r="D109" s="9" t="n"/>
      <c r="E109" s="9" t="n"/>
      <c r="F109" s="9" t="n"/>
      <c r="G109" s="9" t="n"/>
      <c r="H109" s="21" t="n"/>
      <c r="I109" s="22" t="n"/>
      <c r="J109" s="20" t="n"/>
      <c r="K109" s="23">
        <f>IF(H109="","",INT((設定!$B$7-H109)/365.25*10)/10)</f>
        <v/>
      </c>
      <c r="L109" s="24">
        <f>IF(OR(K109="",J109="廃棄済み"),"",IF(K109&gt;=設定!$B$5,"入替検討",""))</f>
        <v/>
      </c>
      <c r="M109" s="9" t="n"/>
    </row>
    <row r="110">
      <c r="A110" s="20" t="n"/>
      <c r="B110" s="9" t="n"/>
      <c r="C110" s="9" t="n"/>
      <c r="D110" s="9" t="n"/>
      <c r="E110" s="9" t="n"/>
      <c r="F110" s="9" t="n"/>
      <c r="G110" s="9" t="n"/>
      <c r="H110" s="21" t="n"/>
      <c r="I110" s="22" t="n"/>
      <c r="J110" s="20" t="n"/>
      <c r="K110" s="23">
        <f>IF(H110="","",INT((設定!$B$7-H110)/365.25*10)/10)</f>
        <v/>
      </c>
      <c r="L110" s="24">
        <f>IF(OR(K110="",J110="廃棄済み"),"",IF(K110&gt;=設定!$B$5,"入替検討",""))</f>
        <v/>
      </c>
      <c r="M110" s="9" t="n"/>
    </row>
    <row r="111">
      <c r="A111" s="20" t="n"/>
      <c r="B111" s="9" t="n"/>
      <c r="C111" s="9" t="n"/>
      <c r="D111" s="9" t="n"/>
      <c r="E111" s="9" t="n"/>
      <c r="F111" s="9" t="n"/>
      <c r="G111" s="9" t="n"/>
      <c r="H111" s="21" t="n"/>
      <c r="I111" s="22" t="n"/>
      <c r="J111" s="20" t="n"/>
      <c r="K111" s="23">
        <f>IF(H111="","",INT((設定!$B$7-H111)/365.25*10)/10)</f>
        <v/>
      </c>
      <c r="L111" s="24">
        <f>IF(OR(K111="",J111="廃棄済み"),"",IF(K111&gt;=設定!$B$5,"入替検討",""))</f>
        <v/>
      </c>
      <c r="M111" s="9" t="n"/>
    </row>
    <row r="112">
      <c r="A112" s="20" t="n"/>
      <c r="B112" s="9" t="n"/>
      <c r="C112" s="9" t="n"/>
      <c r="D112" s="9" t="n"/>
      <c r="E112" s="9" t="n"/>
      <c r="F112" s="9" t="n"/>
      <c r="G112" s="9" t="n"/>
      <c r="H112" s="21" t="n"/>
      <c r="I112" s="22" t="n"/>
      <c r="J112" s="20" t="n"/>
      <c r="K112" s="23">
        <f>IF(H112="","",INT((設定!$B$7-H112)/365.25*10)/10)</f>
        <v/>
      </c>
      <c r="L112" s="24">
        <f>IF(OR(K112="",J112="廃棄済み"),"",IF(K112&gt;=設定!$B$5,"入替検討",""))</f>
        <v/>
      </c>
      <c r="M112" s="9" t="n"/>
    </row>
    <row r="113">
      <c r="A113" s="20" t="n"/>
      <c r="B113" s="9" t="n"/>
      <c r="C113" s="9" t="n"/>
      <c r="D113" s="9" t="n"/>
      <c r="E113" s="9" t="n"/>
      <c r="F113" s="9" t="n"/>
      <c r="G113" s="9" t="n"/>
      <c r="H113" s="21" t="n"/>
      <c r="I113" s="22" t="n"/>
      <c r="J113" s="20" t="n"/>
      <c r="K113" s="23">
        <f>IF(H113="","",INT((設定!$B$7-H113)/365.25*10)/10)</f>
        <v/>
      </c>
      <c r="L113" s="24">
        <f>IF(OR(K113="",J113="廃棄済み"),"",IF(K113&gt;=設定!$B$5,"入替検討",""))</f>
        <v/>
      </c>
      <c r="M113" s="9" t="n"/>
    </row>
    <row r="114">
      <c r="A114" s="20" t="n"/>
      <c r="B114" s="9" t="n"/>
      <c r="C114" s="9" t="n"/>
      <c r="D114" s="9" t="n"/>
      <c r="E114" s="9" t="n"/>
      <c r="F114" s="9" t="n"/>
      <c r="G114" s="9" t="n"/>
      <c r="H114" s="21" t="n"/>
      <c r="I114" s="22" t="n"/>
      <c r="J114" s="20" t="n"/>
      <c r="K114" s="23">
        <f>IF(H114="","",INT((設定!$B$7-H114)/365.25*10)/10)</f>
        <v/>
      </c>
      <c r="L114" s="24">
        <f>IF(OR(K114="",J114="廃棄済み"),"",IF(K114&gt;=設定!$B$5,"入替検討",""))</f>
        <v/>
      </c>
      <c r="M114" s="9" t="n"/>
    </row>
    <row r="115">
      <c r="A115" s="20" t="n"/>
      <c r="B115" s="9" t="n"/>
      <c r="C115" s="9" t="n"/>
      <c r="D115" s="9" t="n"/>
      <c r="E115" s="9" t="n"/>
      <c r="F115" s="9" t="n"/>
      <c r="G115" s="9" t="n"/>
      <c r="H115" s="21" t="n"/>
      <c r="I115" s="22" t="n"/>
      <c r="J115" s="20" t="n"/>
      <c r="K115" s="23">
        <f>IF(H115="","",INT((設定!$B$7-H115)/365.25*10)/10)</f>
        <v/>
      </c>
      <c r="L115" s="24">
        <f>IF(OR(K115="",J115="廃棄済み"),"",IF(K115&gt;=設定!$B$5,"入替検討",""))</f>
        <v/>
      </c>
      <c r="M115" s="9" t="n"/>
    </row>
    <row r="116">
      <c r="A116" s="20" t="n"/>
      <c r="B116" s="9" t="n"/>
      <c r="C116" s="9" t="n"/>
      <c r="D116" s="9" t="n"/>
      <c r="E116" s="9" t="n"/>
      <c r="F116" s="9" t="n"/>
      <c r="G116" s="9" t="n"/>
      <c r="H116" s="21" t="n"/>
      <c r="I116" s="22" t="n"/>
      <c r="J116" s="20" t="n"/>
      <c r="K116" s="23">
        <f>IF(H116="","",INT((設定!$B$7-H116)/365.25*10)/10)</f>
        <v/>
      </c>
      <c r="L116" s="24">
        <f>IF(OR(K116="",J116="廃棄済み"),"",IF(K116&gt;=設定!$B$5,"入替検討",""))</f>
        <v/>
      </c>
      <c r="M116" s="9" t="n"/>
    </row>
    <row r="117">
      <c r="A117" s="20" t="n"/>
      <c r="B117" s="9" t="n"/>
      <c r="C117" s="9" t="n"/>
      <c r="D117" s="9" t="n"/>
      <c r="E117" s="9" t="n"/>
      <c r="F117" s="9" t="n"/>
      <c r="G117" s="9" t="n"/>
      <c r="H117" s="21" t="n"/>
      <c r="I117" s="22" t="n"/>
      <c r="J117" s="20" t="n"/>
      <c r="K117" s="23">
        <f>IF(H117="","",INT((設定!$B$7-H117)/365.25*10)/10)</f>
        <v/>
      </c>
      <c r="L117" s="24">
        <f>IF(OR(K117="",J117="廃棄済み"),"",IF(K117&gt;=設定!$B$5,"入替検討",""))</f>
        <v/>
      </c>
      <c r="M117" s="9" t="n"/>
    </row>
    <row r="118">
      <c r="A118" s="20" t="n"/>
      <c r="B118" s="9" t="n"/>
      <c r="C118" s="9" t="n"/>
      <c r="D118" s="9" t="n"/>
      <c r="E118" s="9" t="n"/>
      <c r="F118" s="9" t="n"/>
      <c r="G118" s="9" t="n"/>
      <c r="H118" s="21" t="n"/>
      <c r="I118" s="22" t="n"/>
      <c r="J118" s="20" t="n"/>
      <c r="K118" s="23">
        <f>IF(H118="","",INT((設定!$B$7-H118)/365.25*10)/10)</f>
        <v/>
      </c>
      <c r="L118" s="24">
        <f>IF(OR(K118="",J118="廃棄済み"),"",IF(K118&gt;=設定!$B$5,"入替検討",""))</f>
        <v/>
      </c>
      <c r="M118" s="9" t="n"/>
    </row>
    <row r="119">
      <c r="A119" s="20" t="n"/>
      <c r="B119" s="9" t="n"/>
      <c r="C119" s="9" t="n"/>
      <c r="D119" s="9" t="n"/>
      <c r="E119" s="9" t="n"/>
      <c r="F119" s="9" t="n"/>
      <c r="G119" s="9" t="n"/>
      <c r="H119" s="21" t="n"/>
      <c r="I119" s="22" t="n"/>
      <c r="J119" s="20" t="n"/>
      <c r="K119" s="23">
        <f>IF(H119="","",INT((設定!$B$7-H119)/365.25*10)/10)</f>
        <v/>
      </c>
      <c r="L119" s="24">
        <f>IF(OR(K119="",J119="廃棄済み"),"",IF(K119&gt;=設定!$B$5,"入替検討",""))</f>
        <v/>
      </c>
      <c r="M119" s="9" t="n"/>
    </row>
    <row r="120">
      <c r="A120" s="20" t="n"/>
      <c r="B120" s="9" t="n"/>
      <c r="C120" s="9" t="n"/>
      <c r="D120" s="9" t="n"/>
      <c r="E120" s="9" t="n"/>
      <c r="F120" s="9" t="n"/>
      <c r="G120" s="9" t="n"/>
      <c r="H120" s="21" t="n"/>
      <c r="I120" s="22" t="n"/>
      <c r="J120" s="20" t="n"/>
      <c r="K120" s="23">
        <f>IF(H120="","",INT((設定!$B$7-H120)/365.25*10)/10)</f>
        <v/>
      </c>
      <c r="L120" s="24">
        <f>IF(OR(K120="",J120="廃棄済み"),"",IF(K120&gt;=設定!$B$5,"入替検討",""))</f>
        <v/>
      </c>
      <c r="M120" s="9" t="n"/>
    </row>
    <row r="121">
      <c r="A121" s="20" t="n"/>
      <c r="B121" s="9" t="n"/>
      <c r="C121" s="9" t="n"/>
      <c r="D121" s="9" t="n"/>
      <c r="E121" s="9" t="n"/>
      <c r="F121" s="9" t="n"/>
      <c r="G121" s="9" t="n"/>
      <c r="H121" s="21" t="n"/>
      <c r="I121" s="22" t="n"/>
      <c r="J121" s="20" t="n"/>
      <c r="K121" s="23">
        <f>IF(H121="","",INT((設定!$B$7-H121)/365.25*10)/10)</f>
        <v/>
      </c>
      <c r="L121" s="24">
        <f>IF(OR(K121="",J121="廃棄済み"),"",IF(K121&gt;=設定!$B$5,"入替検討",""))</f>
        <v/>
      </c>
      <c r="M121" s="9" t="n"/>
    </row>
    <row r="122">
      <c r="A122" s="20" t="n"/>
      <c r="B122" s="9" t="n"/>
      <c r="C122" s="9" t="n"/>
      <c r="D122" s="9" t="n"/>
      <c r="E122" s="9" t="n"/>
      <c r="F122" s="9" t="n"/>
      <c r="G122" s="9" t="n"/>
      <c r="H122" s="21" t="n"/>
      <c r="I122" s="22" t="n"/>
      <c r="J122" s="20" t="n"/>
      <c r="K122" s="23">
        <f>IF(H122="","",INT((設定!$B$7-H122)/365.25*10)/10)</f>
        <v/>
      </c>
      <c r="L122" s="24">
        <f>IF(OR(K122="",J122="廃棄済み"),"",IF(K122&gt;=設定!$B$5,"入替検討",""))</f>
        <v/>
      </c>
      <c r="M122" s="9" t="n"/>
    </row>
    <row r="123">
      <c r="A123" s="20" t="n"/>
      <c r="B123" s="9" t="n"/>
      <c r="C123" s="9" t="n"/>
      <c r="D123" s="9" t="n"/>
      <c r="E123" s="9" t="n"/>
      <c r="F123" s="9" t="n"/>
      <c r="G123" s="9" t="n"/>
      <c r="H123" s="21" t="n"/>
      <c r="I123" s="22" t="n"/>
      <c r="J123" s="20" t="n"/>
      <c r="K123" s="23">
        <f>IF(H123="","",INT((設定!$B$7-H123)/365.25*10)/10)</f>
        <v/>
      </c>
      <c r="L123" s="24">
        <f>IF(OR(K123="",J123="廃棄済み"),"",IF(K123&gt;=設定!$B$5,"入替検討",""))</f>
        <v/>
      </c>
      <c r="M123" s="9" t="n"/>
    </row>
    <row r="124">
      <c r="A124" s="20" t="n"/>
      <c r="B124" s="9" t="n"/>
      <c r="C124" s="9" t="n"/>
      <c r="D124" s="9" t="n"/>
      <c r="E124" s="9" t="n"/>
      <c r="F124" s="9" t="n"/>
      <c r="G124" s="9" t="n"/>
      <c r="H124" s="21" t="n"/>
      <c r="I124" s="22" t="n"/>
      <c r="J124" s="20" t="n"/>
      <c r="K124" s="23">
        <f>IF(H124="","",INT((設定!$B$7-H124)/365.25*10)/10)</f>
        <v/>
      </c>
      <c r="L124" s="24">
        <f>IF(OR(K124="",J124="廃棄済み"),"",IF(K124&gt;=設定!$B$5,"入替検討",""))</f>
        <v/>
      </c>
      <c r="M124" s="9" t="n"/>
    </row>
    <row r="125">
      <c r="A125" s="20" t="n"/>
      <c r="B125" s="9" t="n"/>
      <c r="C125" s="9" t="n"/>
      <c r="D125" s="9" t="n"/>
      <c r="E125" s="9" t="n"/>
      <c r="F125" s="9" t="n"/>
      <c r="G125" s="9" t="n"/>
      <c r="H125" s="21" t="n"/>
      <c r="I125" s="22" t="n"/>
      <c r="J125" s="20" t="n"/>
      <c r="K125" s="23">
        <f>IF(H125="","",INT((設定!$B$7-H125)/365.25*10)/10)</f>
        <v/>
      </c>
      <c r="L125" s="24">
        <f>IF(OR(K125="",J125="廃棄済み"),"",IF(K125&gt;=設定!$B$5,"入替検討",""))</f>
        <v/>
      </c>
      <c r="M125" s="9" t="n"/>
    </row>
    <row r="126">
      <c r="A126" s="20" t="n"/>
      <c r="B126" s="9" t="n"/>
      <c r="C126" s="9" t="n"/>
      <c r="D126" s="9" t="n"/>
      <c r="E126" s="9" t="n"/>
      <c r="F126" s="9" t="n"/>
      <c r="G126" s="9" t="n"/>
      <c r="H126" s="21" t="n"/>
      <c r="I126" s="22" t="n"/>
      <c r="J126" s="20" t="n"/>
      <c r="K126" s="23">
        <f>IF(H126="","",INT((設定!$B$7-H126)/365.25*10)/10)</f>
        <v/>
      </c>
      <c r="L126" s="24">
        <f>IF(OR(K126="",J126="廃棄済み"),"",IF(K126&gt;=設定!$B$5,"入替検討",""))</f>
        <v/>
      </c>
      <c r="M126" s="9" t="n"/>
    </row>
    <row r="127">
      <c r="A127" s="20" t="n"/>
      <c r="B127" s="9" t="n"/>
      <c r="C127" s="9" t="n"/>
      <c r="D127" s="9" t="n"/>
      <c r="E127" s="9" t="n"/>
      <c r="F127" s="9" t="n"/>
      <c r="G127" s="9" t="n"/>
      <c r="H127" s="21" t="n"/>
      <c r="I127" s="22" t="n"/>
      <c r="J127" s="20" t="n"/>
      <c r="K127" s="23">
        <f>IF(H127="","",INT((設定!$B$7-H127)/365.25*10)/10)</f>
        <v/>
      </c>
      <c r="L127" s="24">
        <f>IF(OR(K127="",J127="廃棄済み"),"",IF(K127&gt;=設定!$B$5,"入替検討",""))</f>
        <v/>
      </c>
      <c r="M127" s="9" t="n"/>
    </row>
    <row r="128">
      <c r="A128" s="20" t="n"/>
      <c r="B128" s="9" t="n"/>
      <c r="C128" s="9" t="n"/>
      <c r="D128" s="9" t="n"/>
      <c r="E128" s="9" t="n"/>
      <c r="F128" s="9" t="n"/>
      <c r="G128" s="9" t="n"/>
      <c r="H128" s="21" t="n"/>
      <c r="I128" s="22" t="n"/>
      <c r="J128" s="20" t="n"/>
      <c r="K128" s="23">
        <f>IF(H128="","",INT((設定!$B$7-H128)/365.25*10)/10)</f>
        <v/>
      </c>
      <c r="L128" s="24">
        <f>IF(OR(K128="",J128="廃棄済み"),"",IF(K128&gt;=設定!$B$5,"入替検討",""))</f>
        <v/>
      </c>
      <c r="M128" s="9" t="n"/>
    </row>
    <row r="129">
      <c r="A129" s="20" t="n"/>
      <c r="B129" s="9" t="n"/>
      <c r="C129" s="9" t="n"/>
      <c r="D129" s="9" t="n"/>
      <c r="E129" s="9" t="n"/>
      <c r="F129" s="9" t="n"/>
      <c r="G129" s="9" t="n"/>
      <c r="H129" s="21" t="n"/>
      <c r="I129" s="22" t="n"/>
      <c r="J129" s="20" t="n"/>
      <c r="K129" s="23">
        <f>IF(H129="","",INT((設定!$B$7-H129)/365.25*10)/10)</f>
        <v/>
      </c>
      <c r="L129" s="24">
        <f>IF(OR(K129="",J129="廃棄済み"),"",IF(K129&gt;=設定!$B$5,"入替検討",""))</f>
        <v/>
      </c>
      <c r="M129" s="9" t="n"/>
    </row>
    <row r="130">
      <c r="A130" s="20" t="n"/>
      <c r="B130" s="9" t="n"/>
      <c r="C130" s="9" t="n"/>
      <c r="D130" s="9" t="n"/>
      <c r="E130" s="9" t="n"/>
      <c r="F130" s="9" t="n"/>
      <c r="G130" s="9" t="n"/>
      <c r="H130" s="21" t="n"/>
      <c r="I130" s="22" t="n"/>
      <c r="J130" s="20" t="n"/>
      <c r="K130" s="23">
        <f>IF(H130="","",INT((設定!$B$7-H130)/365.25*10)/10)</f>
        <v/>
      </c>
      <c r="L130" s="24">
        <f>IF(OR(K130="",J130="廃棄済み"),"",IF(K130&gt;=設定!$B$5,"入替検討",""))</f>
        <v/>
      </c>
      <c r="M130" s="9" t="n"/>
    </row>
    <row r="131">
      <c r="A131" s="20" t="n"/>
      <c r="B131" s="9" t="n"/>
      <c r="C131" s="9" t="n"/>
      <c r="D131" s="9" t="n"/>
      <c r="E131" s="9" t="n"/>
      <c r="F131" s="9" t="n"/>
      <c r="G131" s="9" t="n"/>
      <c r="H131" s="21" t="n"/>
      <c r="I131" s="22" t="n"/>
      <c r="J131" s="20" t="n"/>
      <c r="K131" s="23">
        <f>IF(H131="","",INT((設定!$B$7-H131)/365.25*10)/10)</f>
        <v/>
      </c>
      <c r="L131" s="24">
        <f>IF(OR(K131="",J131="廃棄済み"),"",IF(K131&gt;=設定!$B$5,"入替検討",""))</f>
        <v/>
      </c>
      <c r="M131" s="9" t="n"/>
    </row>
    <row r="132">
      <c r="A132" s="20" t="n"/>
      <c r="B132" s="9" t="n"/>
      <c r="C132" s="9" t="n"/>
      <c r="D132" s="9" t="n"/>
      <c r="E132" s="9" t="n"/>
      <c r="F132" s="9" t="n"/>
      <c r="G132" s="9" t="n"/>
      <c r="H132" s="21" t="n"/>
      <c r="I132" s="22" t="n"/>
      <c r="J132" s="20" t="n"/>
      <c r="K132" s="23">
        <f>IF(H132="","",INT((設定!$B$7-H132)/365.25*10)/10)</f>
        <v/>
      </c>
      <c r="L132" s="24">
        <f>IF(OR(K132="",J132="廃棄済み"),"",IF(K132&gt;=設定!$B$5,"入替検討",""))</f>
        <v/>
      </c>
      <c r="M132" s="9" t="n"/>
    </row>
    <row r="133">
      <c r="A133" s="20" t="n"/>
      <c r="B133" s="9" t="n"/>
      <c r="C133" s="9" t="n"/>
      <c r="D133" s="9" t="n"/>
      <c r="E133" s="9" t="n"/>
      <c r="F133" s="9" t="n"/>
      <c r="G133" s="9" t="n"/>
      <c r="H133" s="21" t="n"/>
      <c r="I133" s="22" t="n"/>
      <c r="J133" s="20" t="n"/>
      <c r="K133" s="23">
        <f>IF(H133="","",INT((設定!$B$7-H133)/365.25*10)/10)</f>
        <v/>
      </c>
      <c r="L133" s="24">
        <f>IF(OR(K133="",J133="廃棄済み"),"",IF(K133&gt;=設定!$B$5,"入替検討",""))</f>
        <v/>
      </c>
      <c r="M133" s="9" t="n"/>
    </row>
    <row r="134">
      <c r="A134" s="20" t="n"/>
      <c r="B134" s="9" t="n"/>
      <c r="C134" s="9" t="n"/>
      <c r="D134" s="9" t="n"/>
      <c r="E134" s="9" t="n"/>
      <c r="F134" s="9" t="n"/>
      <c r="G134" s="9" t="n"/>
      <c r="H134" s="21" t="n"/>
      <c r="I134" s="22" t="n"/>
      <c r="J134" s="20" t="n"/>
      <c r="K134" s="23">
        <f>IF(H134="","",INT((設定!$B$7-H134)/365.25*10)/10)</f>
        <v/>
      </c>
      <c r="L134" s="24">
        <f>IF(OR(K134="",J134="廃棄済み"),"",IF(K134&gt;=設定!$B$5,"入替検討",""))</f>
        <v/>
      </c>
      <c r="M134" s="9" t="n"/>
    </row>
    <row r="135">
      <c r="A135" s="20" t="n"/>
      <c r="B135" s="9" t="n"/>
      <c r="C135" s="9" t="n"/>
      <c r="D135" s="9" t="n"/>
      <c r="E135" s="9" t="n"/>
      <c r="F135" s="9" t="n"/>
      <c r="G135" s="9" t="n"/>
      <c r="H135" s="21" t="n"/>
      <c r="I135" s="22" t="n"/>
      <c r="J135" s="20" t="n"/>
      <c r="K135" s="23">
        <f>IF(H135="","",INT((設定!$B$7-H135)/365.25*10)/10)</f>
        <v/>
      </c>
      <c r="L135" s="24">
        <f>IF(OR(K135="",J135="廃棄済み"),"",IF(K135&gt;=設定!$B$5,"入替検討",""))</f>
        <v/>
      </c>
      <c r="M135" s="9" t="n"/>
    </row>
    <row r="136">
      <c r="A136" s="20" t="n"/>
      <c r="B136" s="9" t="n"/>
      <c r="C136" s="9" t="n"/>
      <c r="D136" s="9" t="n"/>
      <c r="E136" s="9" t="n"/>
      <c r="F136" s="9" t="n"/>
      <c r="G136" s="9" t="n"/>
      <c r="H136" s="21" t="n"/>
      <c r="I136" s="22" t="n"/>
      <c r="J136" s="20" t="n"/>
      <c r="K136" s="23">
        <f>IF(H136="","",INT((設定!$B$7-H136)/365.25*10)/10)</f>
        <v/>
      </c>
      <c r="L136" s="24">
        <f>IF(OR(K136="",J136="廃棄済み"),"",IF(K136&gt;=設定!$B$5,"入替検討",""))</f>
        <v/>
      </c>
      <c r="M136" s="9" t="n"/>
    </row>
    <row r="137">
      <c r="A137" s="20" t="n"/>
      <c r="B137" s="9" t="n"/>
      <c r="C137" s="9" t="n"/>
      <c r="D137" s="9" t="n"/>
      <c r="E137" s="9" t="n"/>
      <c r="F137" s="9" t="n"/>
      <c r="G137" s="9" t="n"/>
      <c r="H137" s="21" t="n"/>
      <c r="I137" s="22" t="n"/>
      <c r="J137" s="20" t="n"/>
      <c r="K137" s="23">
        <f>IF(H137="","",INT((設定!$B$7-H137)/365.25*10)/10)</f>
        <v/>
      </c>
      <c r="L137" s="24">
        <f>IF(OR(K137="",J137="廃棄済み"),"",IF(K137&gt;=設定!$B$5,"入替検討",""))</f>
        <v/>
      </c>
      <c r="M137" s="9" t="n"/>
    </row>
    <row r="138">
      <c r="A138" s="20" t="n"/>
      <c r="B138" s="9" t="n"/>
      <c r="C138" s="9" t="n"/>
      <c r="D138" s="9" t="n"/>
      <c r="E138" s="9" t="n"/>
      <c r="F138" s="9" t="n"/>
      <c r="G138" s="9" t="n"/>
      <c r="H138" s="21" t="n"/>
      <c r="I138" s="22" t="n"/>
      <c r="J138" s="20" t="n"/>
      <c r="K138" s="23">
        <f>IF(H138="","",INT((設定!$B$7-H138)/365.25*10)/10)</f>
        <v/>
      </c>
      <c r="L138" s="24">
        <f>IF(OR(K138="",J138="廃棄済み"),"",IF(K138&gt;=設定!$B$5,"入替検討",""))</f>
        <v/>
      </c>
      <c r="M138" s="9" t="n"/>
    </row>
    <row r="139">
      <c r="A139" s="20" t="n"/>
      <c r="B139" s="9" t="n"/>
      <c r="C139" s="9" t="n"/>
      <c r="D139" s="9" t="n"/>
      <c r="E139" s="9" t="n"/>
      <c r="F139" s="9" t="n"/>
      <c r="G139" s="9" t="n"/>
      <c r="H139" s="21" t="n"/>
      <c r="I139" s="22" t="n"/>
      <c r="J139" s="20" t="n"/>
      <c r="K139" s="23">
        <f>IF(H139="","",INT((設定!$B$7-H139)/365.25*10)/10)</f>
        <v/>
      </c>
      <c r="L139" s="24">
        <f>IF(OR(K139="",J139="廃棄済み"),"",IF(K139&gt;=設定!$B$5,"入替検討",""))</f>
        <v/>
      </c>
      <c r="M139" s="9" t="n"/>
    </row>
    <row r="140">
      <c r="A140" s="20" t="n"/>
      <c r="B140" s="9" t="n"/>
      <c r="C140" s="9" t="n"/>
      <c r="D140" s="9" t="n"/>
      <c r="E140" s="9" t="n"/>
      <c r="F140" s="9" t="n"/>
      <c r="G140" s="9" t="n"/>
      <c r="H140" s="21" t="n"/>
      <c r="I140" s="22" t="n"/>
      <c r="J140" s="20" t="n"/>
      <c r="K140" s="23">
        <f>IF(H140="","",INT((設定!$B$7-H140)/365.25*10)/10)</f>
        <v/>
      </c>
      <c r="L140" s="24">
        <f>IF(OR(K140="",J140="廃棄済み"),"",IF(K140&gt;=設定!$B$5,"入替検討",""))</f>
        <v/>
      </c>
      <c r="M140" s="9" t="n"/>
    </row>
    <row r="141">
      <c r="A141" s="20" t="n"/>
      <c r="B141" s="9" t="n"/>
      <c r="C141" s="9" t="n"/>
      <c r="D141" s="9" t="n"/>
      <c r="E141" s="9" t="n"/>
      <c r="F141" s="9" t="n"/>
      <c r="G141" s="9" t="n"/>
      <c r="H141" s="21" t="n"/>
      <c r="I141" s="22" t="n"/>
      <c r="J141" s="20" t="n"/>
      <c r="K141" s="23">
        <f>IF(H141="","",INT((設定!$B$7-H141)/365.25*10)/10)</f>
        <v/>
      </c>
      <c r="L141" s="24">
        <f>IF(OR(K141="",J141="廃棄済み"),"",IF(K141&gt;=設定!$B$5,"入替検討",""))</f>
        <v/>
      </c>
      <c r="M141" s="9" t="n"/>
    </row>
    <row r="142">
      <c r="A142" s="20" t="n"/>
      <c r="B142" s="9" t="n"/>
      <c r="C142" s="9" t="n"/>
      <c r="D142" s="9" t="n"/>
      <c r="E142" s="9" t="n"/>
      <c r="F142" s="9" t="n"/>
      <c r="G142" s="9" t="n"/>
      <c r="H142" s="21" t="n"/>
      <c r="I142" s="22" t="n"/>
      <c r="J142" s="20" t="n"/>
      <c r="K142" s="23">
        <f>IF(H142="","",INT((設定!$B$7-H142)/365.25*10)/10)</f>
        <v/>
      </c>
      <c r="L142" s="24">
        <f>IF(OR(K142="",J142="廃棄済み"),"",IF(K142&gt;=設定!$B$5,"入替検討",""))</f>
        <v/>
      </c>
      <c r="M142" s="9" t="n"/>
    </row>
    <row r="143">
      <c r="A143" s="20" t="n"/>
      <c r="B143" s="9" t="n"/>
      <c r="C143" s="9" t="n"/>
      <c r="D143" s="9" t="n"/>
      <c r="E143" s="9" t="n"/>
      <c r="F143" s="9" t="n"/>
      <c r="G143" s="9" t="n"/>
      <c r="H143" s="21" t="n"/>
      <c r="I143" s="22" t="n"/>
      <c r="J143" s="20" t="n"/>
      <c r="K143" s="23">
        <f>IF(H143="","",INT((設定!$B$7-H143)/365.25*10)/10)</f>
        <v/>
      </c>
      <c r="L143" s="24">
        <f>IF(OR(K143="",J143="廃棄済み"),"",IF(K143&gt;=設定!$B$5,"入替検討",""))</f>
        <v/>
      </c>
      <c r="M143" s="9" t="n"/>
    </row>
    <row r="144">
      <c r="A144" s="20" t="n"/>
      <c r="B144" s="9" t="n"/>
      <c r="C144" s="9" t="n"/>
      <c r="D144" s="9" t="n"/>
      <c r="E144" s="9" t="n"/>
      <c r="F144" s="9" t="n"/>
      <c r="G144" s="9" t="n"/>
      <c r="H144" s="21" t="n"/>
      <c r="I144" s="22" t="n"/>
      <c r="J144" s="20" t="n"/>
      <c r="K144" s="23">
        <f>IF(H144="","",INT((設定!$B$7-H144)/365.25*10)/10)</f>
        <v/>
      </c>
      <c r="L144" s="24">
        <f>IF(OR(K144="",J144="廃棄済み"),"",IF(K144&gt;=設定!$B$5,"入替検討",""))</f>
        <v/>
      </c>
      <c r="M144" s="9" t="n"/>
    </row>
    <row r="145">
      <c r="A145" s="20" t="n"/>
      <c r="B145" s="9" t="n"/>
      <c r="C145" s="9" t="n"/>
      <c r="D145" s="9" t="n"/>
      <c r="E145" s="9" t="n"/>
      <c r="F145" s="9" t="n"/>
      <c r="G145" s="9" t="n"/>
      <c r="H145" s="21" t="n"/>
      <c r="I145" s="22" t="n"/>
      <c r="J145" s="20" t="n"/>
      <c r="K145" s="23">
        <f>IF(H145="","",INT((設定!$B$7-H145)/365.25*10)/10)</f>
        <v/>
      </c>
      <c r="L145" s="24">
        <f>IF(OR(K145="",J145="廃棄済み"),"",IF(K145&gt;=設定!$B$5,"入替検討",""))</f>
        <v/>
      </c>
      <c r="M145" s="9" t="n"/>
    </row>
    <row r="146">
      <c r="A146" s="20" t="n"/>
      <c r="B146" s="9" t="n"/>
      <c r="C146" s="9" t="n"/>
      <c r="D146" s="9" t="n"/>
      <c r="E146" s="9" t="n"/>
      <c r="F146" s="9" t="n"/>
      <c r="G146" s="9" t="n"/>
      <c r="H146" s="21" t="n"/>
      <c r="I146" s="22" t="n"/>
      <c r="J146" s="20" t="n"/>
      <c r="K146" s="23">
        <f>IF(H146="","",INT((設定!$B$7-H146)/365.25*10)/10)</f>
        <v/>
      </c>
      <c r="L146" s="24">
        <f>IF(OR(K146="",J146="廃棄済み"),"",IF(K146&gt;=設定!$B$5,"入替検討",""))</f>
        <v/>
      </c>
      <c r="M146" s="9" t="n"/>
    </row>
    <row r="147">
      <c r="A147" s="20" t="n"/>
      <c r="B147" s="9" t="n"/>
      <c r="C147" s="9" t="n"/>
      <c r="D147" s="9" t="n"/>
      <c r="E147" s="9" t="n"/>
      <c r="F147" s="9" t="n"/>
      <c r="G147" s="9" t="n"/>
      <c r="H147" s="21" t="n"/>
      <c r="I147" s="22" t="n"/>
      <c r="J147" s="20" t="n"/>
      <c r="K147" s="23">
        <f>IF(H147="","",INT((設定!$B$7-H147)/365.25*10)/10)</f>
        <v/>
      </c>
      <c r="L147" s="24">
        <f>IF(OR(K147="",J147="廃棄済み"),"",IF(K147&gt;=設定!$B$5,"入替検討",""))</f>
        <v/>
      </c>
      <c r="M147" s="9" t="n"/>
    </row>
    <row r="148">
      <c r="A148" s="20" t="n"/>
      <c r="B148" s="9" t="n"/>
      <c r="C148" s="9" t="n"/>
      <c r="D148" s="9" t="n"/>
      <c r="E148" s="9" t="n"/>
      <c r="F148" s="9" t="n"/>
      <c r="G148" s="9" t="n"/>
      <c r="H148" s="21" t="n"/>
      <c r="I148" s="22" t="n"/>
      <c r="J148" s="20" t="n"/>
      <c r="K148" s="23">
        <f>IF(H148="","",INT((設定!$B$7-H148)/365.25*10)/10)</f>
        <v/>
      </c>
      <c r="L148" s="24">
        <f>IF(OR(K148="",J148="廃棄済み"),"",IF(K148&gt;=設定!$B$5,"入替検討",""))</f>
        <v/>
      </c>
      <c r="M148" s="9" t="n"/>
    </row>
    <row r="149">
      <c r="A149" s="20" t="n"/>
      <c r="B149" s="9" t="n"/>
      <c r="C149" s="9" t="n"/>
      <c r="D149" s="9" t="n"/>
      <c r="E149" s="9" t="n"/>
      <c r="F149" s="9" t="n"/>
      <c r="G149" s="9" t="n"/>
      <c r="H149" s="21" t="n"/>
      <c r="I149" s="22" t="n"/>
      <c r="J149" s="20" t="n"/>
      <c r="K149" s="23">
        <f>IF(H149="","",INT((設定!$B$7-H149)/365.25*10)/10)</f>
        <v/>
      </c>
      <c r="L149" s="24">
        <f>IF(OR(K149="",J149="廃棄済み"),"",IF(K149&gt;=設定!$B$5,"入替検討",""))</f>
        <v/>
      </c>
      <c r="M149" s="9" t="n"/>
    </row>
    <row r="150">
      <c r="A150" s="20" t="n"/>
      <c r="B150" s="9" t="n"/>
      <c r="C150" s="9" t="n"/>
      <c r="D150" s="9" t="n"/>
      <c r="E150" s="9" t="n"/>
      <c r="F150" s="9" t="n"/>
      <c r="G150" s="9" t="n"/>
      <c r="H150" s="21" t="n"/>
      <c r="I150" s="22" t="n"/>
      <c r="J150" s="20" t="n"/>
      <c r="K150" s="23">
        <f>IF(H150="","",INT((設定!$B$7-H150)/365.25*10)/10)</f>
        <v/>
      </c>
      <c r="L150" s="24">
        <f>IF(OR(K150="",J150="廃棄済み"),"",IF(K150&gt;=設定!$B$5,"入替検討",""))</f>
        <v/>
      </c>
      <c r="M150" s="9" t="n"/>
    </row>
    <row r="151">
      <c r="A151" s="20" t="n"/>
      <c r="B151" s="9" t="n"/>
      <c r="C151" s="9" t="n"/>
      <c r="D151" s="9" t="n"/>
      <c r="E151" s="9" t="n"/>
      <c r="F151" s="9" t="n"/>
      <c r="G151" s="9" t="n"/>
      <c r="H151" s="21" t="n"/>
      <c r="I151" s="22" t="n"/>
      <c r="J151" s="20" t="n"/>
      <c r="K151" s="23">
        <f>IF(H151="","",INT((設定!$B$7-H151)/365.25*10)/10)</f>
        <v/>
      </c>
      <c r="L151" s="24">
        <f>IF(OR(K151="",J151="廃棄済み"),"",IF(K151&gt;=設定!$B$5,"入替検討",""))</f>
        <v/>
      </c>
      <c r="M151" s="9" t="n"/>
    </row>
    <row r="152">
      <c r="A152" s="20" t="n"/>
      <c r="B152" s="9" t="n"/>
      <c r="C152" s="9" t="n"/>
      <c r="D152" s="9" t="n"/>
      <c r="E152" s="9" t="n"/>
      <c r="F152" s="9" t="n"/>
      <c r="G152" s="9" t="n"/>
      <c r="H152" s="21" t="n"/>
      <c r="I152" s="22" t="n"/>
      <c r="J152" s="20" t="n"/>
      <c r="K152" s="23">
        <f>IF(H152="","",INT((設定!$B$7-H152)/365.25*10)/10)</f>
        <v/>
      </c>
      <c r="L152" s="24">
        <f>IF(OR(K152="",J152="廃棄済み"),"",IF(K152&gt;=設定!$B$5,"入替検討",""))</f>
        <v/>
      </c>
      <c r="M152" s="9" t="n"/>
    </row>
    <row r="153">
      <c r="A153" s="20" t="n"/>
      <c r="B153" s="9" t="n"/>
      <c r="C153" s="9" t="n"/>
      <c r="D153" s="9" t="n"/>
      <c r="E153" s="9" t="n"/>
      <c r="F153" s="9" t="n"/>
      <c r="G153" s="9" t="n"/>
      <c r="H153" s="21" t="n"/>
      <c r="I153" s="22" t="n"/>
      <c r="J153" s="20" t="n"/>
      <c r="K153" s="23">
        <f>IF(H153="","",INT((設定!$B$7-H153)/365.25*10)/10)</f>
        <v/>
      </c>
      <c r="L153" s="24">
        <f>IF(OR(K153="",J153="廃棄済み"),"",IF(K153&gt;=設定!$B$5,"入替検討",""))</f>
        <v/>
      </c>
      <c r="M153" s="9" t="n"/>
    </row>
    <row r="154">
      <c r="A154" s="20" t="n"/>
      <c r="B154" s="9" t="n"/>
      <c r="C154" s="9" t="n"/>
      <c r="D154" s="9" t="n"/>
      <c r="E154" s="9" t="n"/>
      <c r="F154" s="9" t="n"/>
      <c r="G154" s="9" t="n"/>
      <c r="H154" s="21" t="n"/>
      <c r="I154" s="22" t="n"/>
      <c r="J154" s="20" t="n"/>
      <c r="K154" s="23">
        <f>IF(H154="","",INT((設定!$B$7-H154)/365.25*10)/10)</f>
        <v/>
      </c>
      <c r="L154" s="24">
        <f>IF(OR(K154="",J154="廃棄済み"),"",IF(K154&gt;=設定!$B$5,"入替検討",""))</f>
        <v/>
      </c>
      <c r="M154" s="9" t="n"/>
    </row>
    <row r="155">
      <c r="A155" s="20" t="n"/>
      <c r="B155" s="9" t="n"/>
      <c r="C155" s="9" t="n"/>
      <c r="D155" s="9" t="n"/>
      <c r="E155" s="9" t="n"/>
      <c r="F155" s="9" t="n"/>
      <c r="G155" s="9" t="n"/>
      <c r="H155" s="21" t="n"/>
      <c r="I155" s="22" t="n"/>
      <c r="J155" s="20" t="n"/>
      <c r="K155" s="23">
        <f>IF(H155="","",INT((設定!$B$7-H155)/365.25*10)/10)</f>
        <v/>
      </c>
      <c r="L155" s="24">
        <f>IF(OR(K155="",J155="廃棄済み"),"",IF(K155&gt;=設定!$B$5,"入替検討",""))</f>
        <v/>
      </c>
      <c r="M155" s="9" t="n"/>
    </row>
    <row r="156">
      <c r="A156" s="20" t="n"/>
      <c r="B156" s="9" t="n"/>
      <c r="C156" s="9" t="n"/>
      <c r="D156" s="9" t="n"/>
      <c r="E156" s="9" t="n"/>
      <c r="F156" s="9" t="n"/>
      <c r="G156" s="9" t="n"/>
      <c r="H156" s="21" t="n"/>
      <c r="I156" s="22" t="n"/>
      <c r="J156" s="20" t="n"/>
      <c r="K156" s="23">
        <f>IF(H156="","",INT((設定!$B$7-H156)/365.25*10)/10)</f>
        <v/>
      </c>
      <c r="L156" s="24">
        <f>IF(OR(K156="",J156="廃棄済み"),"",IF(K156&gt;=設定!$B$5,"入替検討",""))</f>
        <v/>
      </c>
      <c r="M156" s="9" t="n"/>
    </row>
    <row r="157">
      <c r="A157" s="20" t="n"/>
      <c r="B157" s="9" t="n"/>
      <c r="C157" s="9" t="n"/>
      <c r="D157" s="9" t="n"/>
      <c r="E157" s="9" t="n"/>
      <c r="F157" s="9" t="n"/>
      <c r="G157" s="9" t="n"/>
      <c r="H157" s="21" t="n"/>
      <c r="I157" s="22" t="n"/>
      <c r="J157" s="20" t="n"/>
      <c r="K157" s="23">
        <f>IF(H157="","",INT((設定!$B$7-H157)/365.25*10)/10)</f>
        <v/>
      </c>
      <c r="L157" s="24">
        <f>IF(OR(K157="",J157="廃棄済み"),"",IF(K157&gt;=設定!$B$5,"入替検討",""))</f>
        <v/>
      </c>
      <c r="M157" s="9" t="n"/>
    </row>
    <row r="158">
      <c r="A158" s="20" t="n"/>
      <c r="B158" s="9" t="n"/>
      <c r="C158" s="9" t="n"/>
      <c r="D158" s="9" t="n"/>
      <c r="E158" s="9" t="n"/>
      <c r="F158" s="9" t="n"/>
      <c r="G158" s="9" t="n"/>
      <c r="H158" s="21" t="n"/>
      <c r="I158" s="22" t="n"/>
      <c r="J158" s="20" t="n"/>
      <c r="K158" s="23">
        <f>IF(H158="","",INT((設定!$B$7-H158)/365.25*10)/10)</f>
        <v/>
      </c>
      <c r="L158" s="24">
        <f>IF(OR(K158="",J158="廃棄済み"),"",IF(K158&gt;=設定!$B$5,"入替検討",""))</f>
        <v/>
      </c>
      <c r="M158" s="9" t="n"/>
    </row>
    <row r="159">
      <c r="A159" s="20" t="n"/>
      <c r="B159" s="9" t="n"/>
      <c r="C159" s="9" t="n"/>
      <c r="D159" s="9" t="n"/>
      <c r="E159" s="9" t="n"/>
      <c r="F159" s="9" t="n"/>
      <c r="G159" s="9" t="n"/>
      <c r="H159" s="21" t="n"/>
      <c r="I159" s="22" t="n"/>
      <c r="J159" s="20" t="n"/>
      <c r="K159" s="23">
        <f>IF(H159="","",INT((設定!$B$7-H159)/365.25*10)/10)</f>
        <v/>
      </c>
      <c r="L159" s="24">
        <f>IF(OR(K159="",J159="廃棄済み"),"",IF(K159&gt;=設定!$B$5,"入替検討",""))</f>
        <v/>
      </c>
      <c r="M159" s="9" t="n"/>
    </row>
    <row r="160">
      <c r="A160" s="20" t="n"/>
      <c r="B160" s="9" t="n"/>
      <c r="C160" s="9" t="n"/>
      <c r="D160" s="9" t="n"/>
      <c r="E160" s="9" t="n"/>
      <c r="F160" s="9" t="n"/>
      <c r="G160" s="9" t="n"/>
      <c r="H160" s="21" t="n"/>
      <c r="I160" s="22" t="n"/>
      <c r="J160" s="20" t="n"/>
      <c r="K160" s="23">
        <f>IF(H160="","",INT((設定!$B$7-H160)/365.25*10)/10)</f>
        <v/>
      </c>
      <c r="L160" s="24">
        <f>IF(OR(K160="",J160="廃棄済み"),"",IF(K160&gt;=設定!$B$5,"入替検討",""))</f>
        <v/>
      </c>
      <c r="M160" s="9" t="n"/>
    </row>
    <row r="161">
      <c r="A161" s="20" t="n"/>
      <c r="B161" s="9" t="n"/>
      <c r="C161" s="9" t="n"/>
      <c r="D161" s="9" t="n"/>
      <c r="E161" s="9" t="n"/>
      <c r="F161" s="9" t="n"/>
      <c r="G161" s="9" t="n"/>
      <c r="H161" s="21" t="n"/>
      <c r="I161" s="22" t="n"/>
      <c r="J161" s="20" t="n"/>
      <c r="K161" s="23">
        <f>IF(H161="","",INT((設定!$B$7-H161)/365.25*10)/10)</f>
        <v/>
      </c>
      <c r="L161" s="24">
        <f>IF(OR(K161="",J161="廃棄済み"),"",IF(K161&gt;=設定!$B$5,"入替検討",""))</f>
        <v/>
      </c>
      <c r="M161" s="9" t="n"/>
    </row>
    <row r="162">
      <c r="A162" s="20" t="n"/>
      <c r="B162" s="9" t="n"/>
      <c r="C162" s="9" t="n"/>
      <c r="D162" s="9" t="n"/>
      <c r="E162" s="9" t="n"/>
      <c r="F162" s="9" t="n"/>
      <c r="G162" s="9" t="n"/>
      <c r="H162" s="21" t="n"/>
      <c r="I162" s="22" t="n"/>
      <c r="J162" s="20" t="n"/>
      <c r="K162" s="23">
        <f>IF(H162="","",INT((設定!$B$7-H162)/365.25*10)/10)</f>
        <v/>
      </c>
      <c r="L162" s="24">
        <f>IF(OR(K162="",J162="廃棄済み"),"",IF(K162&gt;=設定!$B$5,"入替検討",""))</f>
        <v/>
      </c>
      <c r="M162" s="9" t="n"/>
    </row>
    <row r="163">
      <c r="A163" s="20" t="n"/>
      <c r="B163" s="9" t="n"/>
      <c r="C163" s="9" t="n"/>
      <c r="D163" s="9" t="n"/>
      <c r="E163" s="9" t="n"/>
      <c r="F163" s="9" t="n"/>
      <c r="G163" s="9" t="n"/>
      <c r="H163" s="21" t="n"/>
      <c r="I163" s="22" t="n"/>
      <c r="J163" s="20" t="n"/>
      <c r="K163" s="23">
        <f>IF(H163="","",INT((設定!$B$7-H163)/365.25*10)/10)</f>
        <v/>
      </c>
      <c r="L163" s="24">
        <f>IF(OR(K163="",J163="廃棄済み"),"",IF(K163&gt;=設定!$B$5,"入替検討",""))</f>
        <v/>
      </c>
      <c r="M163" s="9" t="n"/>
    </row>
    <row r="164">
      <c r="A164" s="20" t="n"/>
      <c r="B164" s="9" t="n"/>
      <c r="C164" s="9" t="n"/>
      <c r="D164" s="9" t="n"/>
      <c r="E164" s="9" t="n"/>
      <c r="F164" s="9" t="n"/>
      <c r="G164" s="9" t="n"/>
      <c r="H164" s="21" t="n"/>
      <c r="I164" s="22" t="n"/>
      <c r="J164" s="20" t="n"/>
      <c r="K164" s="23">
        <f>IF(H164="","",INT((設定!$B$7-H164)/365.25*10)/10)</f>
        <v/>
      </c>
      <c r="L164" s="24">
        <f>IF(OR(K164="",J164="廃棄済み"),"",IF(K164&gt;=設定!$B$5,"入替検討",""))</f>
        <v/>
      </c>
      <c r="M164" s="9" t="n"/>
    </row>
    <row r="165">
      <c r="A165" s="20" t="n"/>
      <c r="B165" s="9" t="n"/>
      <c r="C165" s="9" t="n"/>
      <c r="D165" s="9" t="n"/>
      <c r="E165" s="9" t="n"/>
      <c r="F165" s="9" t="n"/>
      <c r="G165" s="9" t="n"/>
      <c r="H165" s="21" t="n"/>
      <c r="I165" s="22" t="n"/>
      <c r="J165" s="20" t="n"/>
      <c r="K165" s="23">
        <f>IF(H165="","",INT((設定!$B$7-H165)/365.25*10)/10)</f>
        <v/>
      </c>
      <c r="L165" s="24">
        <f>IF(OR(K165="",J165="廃棄済み"),"",IF(K165&gt;=設定!$B$5,"入替検討",""))</f>
        <v/>
      </c>
      <c r="M165" s="9" t="n"/>
    </row>
    <row r="166">
      <c r="A166" s="20" t="n"/>
      <c r="B166" s="9" t="n"/>
      <c r="C166" s="9" t="n"/>
      <c r="D166" s="9" t="n"/>
      <c r="E166" s="9" t="n"/>
      <c r="F166" s="9" t="n"/>
      <c r="G166" s="9" t="n"/>
      <c r="H166" s="21" t="n"/>
      <c r="I166" s="22" t="n"/>
      <c r="J166" s="20" t="n"/>
      <c r="K166" s="23">
        <f>IF(H166="","",INT((設定!$B$7-H166)/365.25*10)/10)</f>
        <v/>
      </c>
      <c r="L166" s="24">
        <f>IF(OR(K166="",J166="廃棄済み"),"",IF(K166&gt;=設定!$B$5,"入替検討",""))</f>
        <v/>
      </c>
      <c r="M166" s="9" t="n"/>
    </row>
    <row r="167">
      <c r="A167" s="20" t="n"/>
      <c r="B167" s="9" t="n"/>
      <c r="C167" s="9" t="n"/>
      <c r="D167" s="9" t="n"/>
      <c r="E167" s="9" t="n"/>
      <c r="F167" s="9" t="n"/>
      <c r="G167" s="9" t="n"/>
      <c r="H167" s="21" t="n"/>
      <c r="I167" s="22" t="n"/>
      <c r="J167" s="20" t="n"/>
      <c r="K167" s="23">
        <f>IF(H167="","",INT((設定!$B$7-H167)/365.25*10)/10)</f>
        <v/>
      </c>
      <c r="L167" s="24">
        <f>IF(OR(K167="",J167="廃棄済み"),"",IF(K167&gt;=設定!$B$5,"入替検討",""))</f>
        <v/>
      </c>
      <c r="M167" s="9" t="n"/>
    </row>
    <row r="168">
      <c r="A168" s="20" t="n"/>
      <c r="B168" s="9" t="n"/>
      <c r="C168" s="9" t="n"/>
      <c r="D168" s="9" t="n"/>
      <c r="E168" s="9" t="n"/>
      <c r="F168" s="9" t="n"/>
      <c r="G168" s="9" t="n"/>
      <c r="H168" s="21" t="n"/>
      <c r="I168" s="22" t="n"/>
      <c r="J168" s="20" t="n"/>
      <c r="K168" s="23">
        <f>IF(H168="","",INT((設定!$B$7-H168)/365.25*10)/10)</f>
        <v/>
      </c>
      <c r="L168" s="24">
        <f>IF(OR(K168="",J168="廃棄済み"),"",IF(K168&gt;=設定!$B$5,"入替検討",""))</f>
        <v/>
      </c>
      <c r="M168" s="9" t="n"/>
    </row>
    <row r="169">
      <c r="A169" s="20" t="n"/>
      <c r="B169" s="9" t="n"/>
      <c r="C169" s="9" t="n"/>
      <c r="D169" s="9" t="n"/>
      <c r="E169" s="9" t="n"/>
      <c r="F169" s="9" t="n"/>
      <c r="G169" s="9" t="n"/>
      <c r="H169" s="21" t="n"/>
      <c r="I169" s="22" t="n"/>
      <c r="J169" s="20" t="n"/>
      <c r="K169" s="23">
        <f>IF(H169="","",INT((設定!$B$7-H169)/365.25*10)/10)</f>
        <v/>
      </c>
      <c r="L169" s="24">
        <f>IF(OR(K169="",J169="廃棄済み"),"",IF(K169&gt;=設定!$B$5,"入替検討",""))</f>
        <v/>
      </c>
      <c r="M169" s="9" t="n"/>
    </row>
    <row r="170">
      <c r="A170" s="20" t="n"/>
      <c r="B170" s="9" t="n"/>
      <c r="C170" s="9" t="n"/>
      <c r="D170" s="9" t="n"/>
      <c r="E170" s="9" t="n"/>
      <c r="F170" s="9" t="n"/>
      <c r="G170" s="9" t="n"/>
      <c r="H170" s="21" t="n"/>
      <c r="I170" s="22" t="n"/>
      <c r="J170" s="20" t="n"/>
      <c r="K170" s="23">
        <f>IF(H170="","",INT((設定!$B$7-H170)/365.25*10)/10)</f>
        <v/>
      </c>
      <c r="L170" s="24">
        <f>IF(OR(K170="",J170="廃棄済み"),"",IF(K170&gt;=設定!$B$5,"入替検討",""))</f>
        <v/>
      </c>
      <c r="M170" s="9" t="n"/>
    </row>
    <row r="171">
      <c r="A171" s="20" t="n"/>
      <c r="B171" s="9" t="n"/>
      <c r="C171" s="9" t="n"/>
      <c r="D171" s="9" t="n"/>
      <c r="E171" s="9" t="n"/>
      <c r="F171" s="9" t="n"/>
      <c r="G171" s="9" t="n"/>
      <c r="H171" s="21" t="n"/>
      <c r="I171" s="22" t="n"/>
      <c r="J171" s="20" t="n"/>
      <c r="K171" s="23">
        <f>IF(H171="","",INT((設定!$B$7-H171)/365.25*10)/10)</f>
        <v/>
      </c>
      <c r="L171" s="24">
        <f>IF(OR(K171="",J171="廃棄済み"),"",IF(K171&gt;=設定!$B$5,"入替検討",""))</f>
        <v/>
      </c>
      <c r="M171" s="9" t="n"/>
    </row>
    <row r="172">
      <c r="A172" s="20" t="n"/>
      <c r="B172" s="9" t="n"/>
      <c r="C172" s="9" t="n"/>
      <c r="D172" s="9" t="n"/>
      <c r="E172" s="9" t="n"/>
      <c r="F172" s="9" t="n"/>
      <c r="G172" s="9" t="n"/>
      <c r="H172" s="21" t="n"/>
      <c r="I172" s="22" t="n"/>
      <c r="J172" s="20" t="n"/>
      <c r="K172" s="23">
        <f>IF(H172="","",INT((設定!$B$7-H172)/365.25*10)/10)</f>
        <v/>
      </c>
      <c r="L172" s="24">
        <f>IF(OR(K172="",J172="廃棄済み"),"",IF(K172&gt;=設定!$B$5,"入替検討",""))</f>
        <v/>
      </c>
      <c r="M172" s="9" t="n"/>
    </row>
    <row r="173">
      <c r="A173" s="20" t="n"/>
      <c r="B173" s="9" t="n"/>
      <c r="C173" s="9" t="n"/>
      <c r="D173" s="9" t="n"/>
      <c r="E173" s="9" t="n"/>
      <c r="F173" s="9" t="n"/>
      <c r="G173" s="9" t="n"/>
      <c r="H173" s="21" t="n"/>
      <c r="I173" s="22" t="n"/>
      <c r="J173" s="20" t="n"/>
      <c r="K173" s="23">
        <f>IF(H173="","",INT((設定!$B$7-H173)/365.25*10)/10)</f>
        <v/>
      </c>
      <c r="L173" s="24">
        <f>IF(OR(K173="",J173="廃棄済み"),"",IF(K173&gt;=設定!$B$5,"入替検討",""))</f>
        <v/>
      </c>
      <c r="M173" s="9" t="n"/>
    </row>
    <row r="174">
      <c r="A174" s="20" t="n"/>
      <c r="B174" s="9" t="n"/>
      <c r="C174" s="9" t="n"/>
      <c r="D174" s="9" t="n"/>
      <c r="E174" s="9" t="n"/>
      <c r="F174" s="9" t="n"/>
      <c r="G174" s="9" t="n"/>
      <c r="H174" s="21" t="n"/>
      <c r="I174" s="22" t="n"/>
      <c r="J174" s="20" t="n"/>
      <c r="K174" s="23">
        <f>IF(H174="","",INT((設定!$B$7-H174)/365.25*10)/10)</f>
        <v/>
      </c>
      <c r="L174" s="24">
        <f>IF(OR(K174="",J174="廃棄済み"),"",IF(K174&gt;=設定!$B$5,"入替検討",""))</f>
        <v/>
      </c>
      <c r="M174" s="9" t="n"/>
    </row>
    <row r="175">
      <c r="A175" s="20" t="n"/>
      <c r="B175" s="9" t="n"/>
      <c r="C175" s="9" t="n"/>
      <c r="D175" s="9" t="n"/>
      <c r="E175" s="9" t="n"/>
      <c r="F175" s="9" t="n"/>
      <c r="G175" s="9" t="n"/>
      <c r="H175" s="21" t="n"/>
      <c r="I175" s="22" t="n"/>
      <c r="J175" s="20" t="n"/>
      <c r="K175" s="23">
        <f>IF(H175="","",INT((設定!$B$7-H175)/365.25*10)/10)</f>
        <v/>
      </c>
      <c r="L175" s="24">
        <f>IF(OR(K175="",J175="廃棄済み"),"",IF(K175&gt;=設定!$B$5,"入替検討",""))</f>
        <v/>
      </c>
      <c r="M175" s="9" t="n"/>
    </row>
    <row r="176">
      <c r="A176" s="20" t="n"/>
      <c r="B176" s="9" t="n"/>
      <c r="C176" s="9" t="n"/>
      <c r="D176" s="9" t="n"/>
      <c r="E176" s="9" t="n"/>
      <c r="F176" s="9" t="n"/>
      <c r="G176" s="9" t="n"/>
      <c r="H176" s="21" t="n"/>
      <c r="I176" s="22" t="n"/>
      <c r="J176" s="20" t="n"/>
      <c r="K176" s="23">
        <f>IF(H176="","",INT((設定!$B$7-H176)/365.25*10)/10)</f>
        <v/>
      </c>
      <c r="L176" s="24">
        <f>IF(OR(K176="",J176="廃棄済み"),"",IF(K176&gt;=設定!$B$5,"入替検討",""))</f>
        <v/>
      </c>
      <c r="M176" s="9" t="n"/>
    </row>
    <row r="177">
      <c r="A177" s="20" t="n"/>
      <c r="B177" s="9" t="n"/>
      <c r="C177" s="9" t="n"/>
      <c r="D177" s="9" t="n"/>
      <c r="E177" s="9" t="n"/>
      <c r="F177" s="9" t="n"/>
      <c r="G177" s="9" t="n"/>
      <c r="H177" s="21" t="n"/>
      <c r="I177" s="22" t="n"/>
      <c r="J177" s="20" t="n"/>
      <c r="K177" s="23">
        <f>IF(H177="","",INT((設定!$B$7-H177)/365.25*10)/10)</f>
        <v/>
      </c>
      <c r="L177" s="24">
        <f>IF(OR(K177="",J177="廃棄済み"),"",IF(K177&gt;=設定!$B$5,"入替検討",""))</f>
        <v/>
      </c>
      <c r="M177" s="9" t="n"/>
    </row>
    <row r="178">
      <c r="A178" s="20" t="n"/>
      <c r="B178" s="9" t="n"/>
      <c r="C178" s="9" t="n"/>
      <c r="D178" s="9" t="n"/>
      <c r="E178" s="9" t="n"/>
      <c r="F178" s="9" t="n"/>
      <c r="G178" s="9" t="n"/>
      <c r="H178" s="21" t="n"/>
      <c r="I178" s="22" t="n"/>
      <c r="J178" s="20" t="n"/>
      <c r="K178" s="23">
        <f>IF(H178="","",INT((設定!$B$7-H178)/365.25*10)/10)</f>
        <v/>
      </c>
      <c r="L178" s="24">
        <f>IF(OR(K178="",J178="廃棄済み"),"",IF(K178&gt;=設定!$B$5,"入替検討",""))</f>
        <v/>
      </c>
      <c r="M178" s="9" t="n"/>
    </row>
    <row r="179">
      <c r="A179" s="20" t="n"/>
      <c r="B179" s="9" t="n"/>
      <c r="C179" s="9" t="n"/>
      <c r="D179" s="9" t="n"/>
      <c r="E179" s="9" t="n"/>
      <c r="F179" s="9" t="n"/>
      <c r="G179" s="9" t="n"/>
      <c r="H179" s="21" t="n"/>
      <c r="I179" s="22" t="n"/>
      <c r="J179" s="20" t="n"/>
      <c r="K179" s="23">
        <f>IF(H179="","",INT((設定!$B$7-H179)/365.25*10)/10)</f>
        <v/>
      </c>
      <c r="L179" s="24">
        <f>IF(OR(K179="",J179="廃棄済み"),"",IF(K179&gt;=設定!$B$5,"入替検討",""))</f>
        <v/>
      </c>
      <c r="M179" s="9" t="n"/>
    </row>
    <row r="180">
      <c r="A180" s="20" t="n"/>
      <c r="B180" s="9" t="n"/>
      <c r="C180" s="9" t="n"/>
      <c r="D180" s="9" t="n"/>
      <c r="E180" s="9" t="n"/>
      <c r="F180" s="9" t="n"/>
      <c r="G180" s="9" t="n"/>
      <c r="H180" s="21" t="n"/>
      <c r="I180" s="22" t="n"/>
      <c r="J180" s="20" t="n"/>
      <c r="K180" s="23">
        <f>IF(H180="","",INT((設定!$B$7-H180)/365.25*10)/10)</f>
        <v/>
      </c>
      <c r="L180" s="24">
        <f>IF(OR(K180="",J180="廃棄済み"),"",IF(K180&gt;=設定!$B$5,"入替検討",""))</f>
        <v/>
      </c>
      <c r="M180" s="9" t="n"/>
    </row>
    <row r="181">
      <c r="A181" s="20" t="n"/>
      <c r="B181" s="9" t="n"/>
      <c r="C181" s="9" t="n"/>
      <c r="D181" s="9" t="n"/>
      <c r="E181" s="9" t="n"/>
      <c r="F181" s="9" t="n"/>
      <c r="G181" s="9" t="n"/>
      <c r="H181" s="21" t="n"/>
      <c r="I181" s="22" t="n"/>
      <c r="J181" s="20" t="n"/>
      <c r="K181" s="23">
        <f>IF(H181="","",INT((設定!$B$7-H181)/365.25*10)/10)</f>
        <v/>
      </c>
      <c r="L181" s="24">
        <f>IF(OR(K181="",J181="廃棄済み"),"",IF(K181&gt;=設定!$B$5,"入替検討",""))</f>
        <v/>
      </c>
      <c r="M181" s="9" t="n"/>
    </row>
    <row r="182">
      <c r="A182" s="20" t="n"/>
      <c r="B182" s="9" t="n"/>
      <c r="C182" s="9" t="n"/>
      <c r="D182" s="9" t="n"/>
      <c r="E182" s="9" t="n"/>
      <c r="F182" s="9" t="n"/>
      <c r="G182" s="9" t="n"/>
      <c r="H182" s="21" t="n"/>
      <c r="I182" s="22" t="n"/>
      <c r="J182" s="20" t="n"/>
      <c r="K182" s="23">
        <f>IF(H182="","",INT((設定!$B$7-H182)/365.25*10)/10)</f>
        <v/>
      </c>
      <c r="L182" s="24">
        <f>IF(OR(K182="",J182="廃棄済み"),"",IF(K182&gt;=設定!$B$5,"入替検討",""))</f>
        <v/>
      </c>
      <c r="M182" s="9" t="n"/>
    </row>
    <row r="183">
      <c r="A183" s="20" t="n"/>
      <c r="B183" s="9" t="n"/>
      <c r="C183" s="9" t="n"/>
      <c r="D183" s="9" t="n"/>
      <c r="E183" s="9" t="n"/>
      <c r="F183" s="9" t="n"/>
      <c r="G183" s="9" t="n"/>
      <c r="H183" s="21" t="n"/>
      <c r="I183" s="22" t="n"/>
      <c r="J183" s="20" t="n"/>
      <c r="K183" s="23">
        <f>IF(H183="","",INT((設定!$B$7-H183)/365.25*10)/10)</f>
        <v/>
      </c>
      <c r="L183" s="24">
        <f>IF(OR(K183="",J183="廃棄済み"),"",IF(K183&gt;=設定!$B$5,"入替検討",""))</f>
        <v/>
      </c>
      <c r="M183" s="9" t="n"/>
    </row>
    <row r="184">
      <c r="A184" s="20" t="n"/>
      <c r="B184" s="9" t="n"/>
      <c r="C184" s="9" t="n"/>
      <c r="D184" s="9" t="n"/>
      <c r="E184" s="9" t="n"/>
      <c r="F184" s="9" t="n"/>
      <c r="G184" s="9" t="n"/>
      <c r="H184" s="21" t="n"/>
      <c r="I184" s="22" t="n"/>
      <c r="J184" s="20" t="n"/>
      <c r="K184" s="23">
        <f>IF(H184="","",INT((設定!$B$7-H184)/365.25*10)/10)</f>
        <v/>
      </c>
      <c r="L184" s="24">
        <f>IF(OR(K184="",J184="廃棄済み"),"",IF(K184&gt;=設定!$B$5,"入替検討",""))</f>
        <v/>
      </c>
      <c r="M184" s="9" t="n"/>
    </row>
    <row r="185">
      <c r="A185" s="20" t="n"/>
      <c r="B185" s="9" t="n"/>
      <c r="C185" s="9" t="n"/>
      <c r="D185" s="9" t="n"/>
      <c r="E185" s="9" t="n"/>
      <c r="F185" s="9" t="n"/>
      <c r="G185" s="9" t="n"/>
      <c r="H185" s="21" t="n"/>
      <c r="I185" s="22" t="n"/>
      <c r="J185" s="20" t="n"/>
      <c r="K185" s="23">
        <f>IF(H185="","",INT((設定!$B$7-H185)/365.25*10)/10)</f>
        <v/>
      </c>
      <c r="L185" s="24">
        <f>IF(OR(K185="",J185="廃棄済み"),"",IF(K185&gt;=設定!$B$5,"入替検討",""))</f>
        <v/>
      </c>
      <c r="M185" s="9" t="n"/>
    </row>
    <row r="186">
      <c r="A186" s="20" t="n"/>
      <c r="B186" s="9" t="n"/>
      <c r="C186" s="9" t="n"/>
      <c r="D186" s="9" t="n"/>
      <c r="E186" s="9" t="n"/>
      <c r="F186" s="9" t="n"/>
      <c r="G186" s="9" t="n"/>
      <c r="H186" s="21" t="n"/>
      <c r="I186" s="22" t="n"/>
      <c r="J186" s="20" t="n"/>
      <c r="K186" s="23">
        <f>IF(H186="","",INT((設定!$B$7-H186)/365.25*10)/10)</f>
        <v/>
      </c>
      <c r="L186" s="24">
        <f>IF(OR(K186="",J186="廃棄済み"),"",IF(K186&gt;=設定!$B$5,"入替検討",""))</f>
        <v/>
      </c>
      <c r="M186" s="9" t="n"/>
    </row>
    <row r="187">
      <c r="A187" s="20" t="n"/>
      <c r="B187" s="9" t="n"/>
      <c r="C187" s="9" t="n"/>
      <c r="D187" s="9" t="n"/>
      <c r="E187" s="9" t="n"/>
      <c r="F187" s="9" t="n"/>
      <c r="G187" s="9" t="n"/>
      <c r="H187" s="21" t="n"/>
      <c r="I187" s="22" t="n"/>
      <c r="J187" s="20" t="n"/>
      <c r="K187" s="23">
        <f>IF(H187="","",INT((設定!$B$7-H187)/365.25*10)/10)</f>
        <v/>
      </c>
      <c r="L187" s="24">
        <f>IF(OR(K187="",J187="廃棄済み"),"",IF(K187&gt;=設定!$B$5,"入替検討",""))</f>
        <v/>
      </c>
      <c r="M187" s="9" t="n"/>
    </row>
    <row r="188">
      <c r="A188" s="20" t="n"/>
      <c r="B188" s="9" t="n"/>
      <c r="C188" s="9" t="n"/>
      <c r="D188" s="9" t="n"/>
      <c r="E188" s="9" t="n"/>
      <c r="F188" s="9" t="n"/>
      <c r="G188" s="9" t="n"/>
      <c r="H188" s="21" t="n"/>
      <c r="I188" s="22" t="n"/>
      <c r="J188" s="20" t="n"/>
      <c r="K188" s="23">
        <f>IF(H188="","",INT((設定!$B$7-H188)/365.25*10)/10)</f>
        <v/>
      </c>
      <c r="L188" s="24">
        <f>IF(OR(K188="",J188="廃棄済み"),"",IF(K188&gt;=設定!$B$5,"入替検討",""))</f>
        <v/>
      </c>
      <c r="M188" s="9" t="n"/>
    </row>
    <row r="189">
      <c r="A189" s="20" t="n"/>
      <c r="B189" s="9" t="n"/>
      <c r="C189" s="9" t="n"/>
      <c r="D189" s="9" t="n"/>
      <c r="E189" s="9" t="n"/>
      <c r="F189" s="9" t="n"/>
      <c r="G189" s="9" t="n"/>
      <c r="H189" s="21" t="n"/>
      <c r="I189" s="22" t="n"/>
      <c r="J189" s="20" t="n"/>
      <c r="K189" s="23">
        <f>IF(H189="","",INT((設定!$B$7-H189)/365.25*10)/10)</f>
        <v/>
      </c>
      <c r="L189" s="24">
        <f>IF(OR(K189="",J189="廃棄済み"),"",IF(K189&gt;=設定!$B$5,"入替検討",""))</f>
        <v/>
      </c>
      <c r="M189" s="9" t="n"/>
    </row>
    <row r="190">
      <c r="A190" s="20" t="n"/>
      <c r="B190" s="9" t="n"/>
      <c r="C190" s="9" t="n"/>
      <c r="D190" s="9" t="n"/>
      <c r="E190" s="9" t="n"/>
      <c r="F190" s="9" t="n"/>
      <c r="G190" s="9" t="n"/>
      <c r="H190" s="21" t="n"/>
      <c r="I190" s="22" t="n"/>
      <c r="J190" s="20" t="n"/>
      <c r="K190" s="23">
        <f>IF(H190="","",INT((設定!$B$7-H190)/365.25*10)/10)</f>
        <v/>
      </c>
      <c r="L190" s="24">
        <f>IF(OR(K190="",J190="廃棄済み"),"",IF(K190&gt;=設定!$B$5,"入替検討",""))</f>
        <v/>
      </c>
      <c r="M190" s="9" t="n"/>
    </row>
    <row r="191">
      <c r="A191" s="20" t="n"/>
      <c r="B191" s="9" t="n"/>
      <c r="C191" s="9" t="n"/>
      <c r="D191" s="9" t="n"/>
      <c r="E191" s="9" t="n"/>
      <c r="F191" s="9" t="n"/>
      <c r="G191" s="9" t="n"/>
      <c r="H191" s="21" t="n"/>
      <c r="I191" s="22" t="n"/>
      <c r="J191" s="20" t="n"/>
      <c r="K191" s="23">
        <f>IF(H191="","",INT((設定!$B$7-H191)/365.25*10)/10)</f>
        <v/>
      </c>
      <c r="L191" s="24">
        <f>IF(OR(K191="",J191="廃棄済み"),"",IF(K191&gt;=設定!$B$5,"入替検討",""))</f>
        <v/>
      </c>
      <c r="M191" s="9" t="n"/>
    </row>
    <row r="192">
      <c r="A192" s="20" t="n"/>
      <c r="B192" s="9" t="n"/>
      <c r="C192" s="9" t="n"/>
      <c r="D192" s="9" t="n"/>
      <c r="E192" s="9" t="n"/>
      <c r="F192" s="9" t="n"/>
      <c r="G192" s="9" t="n"/>
      <c r="H192" s="21" t="n"/>
      <c r="I192" s="22" t="n"/>
      <c r="J192" s="20" t="n"/>
      <c r="K192" s="23">
        <f>IF(H192="","",INT((設定!$B$7-H192)/365.25*10)/10)</f>
        <v/>
      </c>
      <c r="L192" s="24">
        <f>IF(OR(K192="",J192="廃棄済み"),"",IF(K192&gt;=設定!$B$5,"入替検討",""))</f>
        <v/>
      </c>
      <c r="M192" s="9" t="n"/>
    </row>
    <row r="193">
      <c r="A193" s="20" t="n"/>
      <c r="B193" s="9" t="n"/>
      <c r="C193" s="9" t="n"/>
      <c r="D193" s="9" t="n"/>
      <c r="E193" s="9" t="n"/>
      <c r="F193" s="9" t="n"/>
      <c r="G193" s="9" t="n"/>
      <c r="H193" s="21" t="n"/>
      <c r="I193" s="22" t="n"/>
      <c r="J193" s="20" t="n"/>
      <c r="K193" s="23">
        <f>IF(H193="","",INT((設定!$B$7-H193)/365.25*10)/10)</f>
        <v/>
      </c>
      <c r="L193" s="24">
        <f>IF(OR(K193="",J193="廃棄済み"),"",IF(K193&gt;=設定!$B$5,"入替検討",""))</f>
        <v/>
      </c>
      <c r="M193" s="9" t="n"/>
    </row>
    <row r="194">
      <c r="A194" s="20" t="n"/>
      <c r="B194" s="9" t="n"/>
      <c r="C194" s="9" t="n"/>
      <c r="D194" s="9" t="n"/>
      <c r="E194" s="9" t="n"/>
      <c r="F194" s="9" t="n"/>
      <c r="G194" s="9" t="n"/>
      <c r="H194" s="21" t="n"/>
      <c r="I194" s="22" t="n"/>
      <c r="J194" s="20" t="n"/>
      <c r="K194" s="23">
        <f>IF(H194="","",INT((設定!$B$7-H194)/365.25*10)/10)</f>
        <v/>
      </c>
      <c r="L194" s="24">
        <f>IF(OR(K194="",J194="廃棄済み"),"",IF(K194&gt;=設定!$B$5,"入替検討",""))</f>
        <v/>
      </c>
      <c r="M194" s="9" t="n"/>
    </row>
    <row r="195">
      <c r="A195" s="20" t="n"/>
      <c r="B195" s="9" t="n"/>
      <c r="C195" s="9" t="n"/>
      <c r="D195" s="9" t="n"/>
      <c r="E195" s="9" t="n"/>
      <c r="F195" s="9" t="n"/>
      <c r="G195" s="9" t="n"/>
      <c r="H195" s="21" t="n"/>
      <c r="I195" s="22" t="n"/>
      <c r="J195" s="20" t="n"/>
      <c r="K195" s="23">
        <f>IF(H195="","",INT((設定!$B$7-H195)/365.25*10)/10)</f>
        <v/>
      </c>
      <c r="L195" s="24">
        <f>IF(OR(K195="",J195="廃棄済み"),"",IF(K195&gt;=設定!$B$5,"入替検討",""))</f>
        <v/>
      </c>
      <c r="M195" s="9" t="n"/>
    </row>
    <row r="196">
      <c r="A196" s="20" t="n"/>
      <c r="B196" s="9" t="n"/>
      <c r="C196" s="9" t="n"/>
      <c r="D196" s="9" t="n"/>
      <c r="E196" s="9" t="n"/>
      <c r="F196" s="9" t="n"/>
      <c r="G196" s="9" t="n"/>
      <c r="H196" s="21" t="n"/>
      <c r="I196" s="22" t="n"/>
      <c r="J196" s="20" t="n"/>
      <c r="K196" s="23">
        <f>IF(H196="","",INT((設定!$B$7-H196)/365.25*10)/10)</f>
        <v/>
      </c>
      <c r="L196" s="24">
        <f>IF(OR(K196="",J196="廃棄済み"),"",IF(K196&gt;=設定!$B$5,"入替検討",""))</f>
        <v/>
      </c>
      <c r="M196" s="9" t="n"/>
    </row>
    <row r="197">
      <c r="A197" s="20" t="n"/>
      <c r="B197" s="9" t="n"/>
      <c r="C197" s="9" t="n"/>
      <c r="D197" s="9" t="n"/>
      <c r="E197" s="9" t="n"/>
      <c r="F197" s="9" t="n"/>
      <c r="G197" s="9" t="n"/>
      <c r="H197" s="21" t="n"/>
      <c r="I197" s="22" t="n"/>
      <c r="J197" s="20" t="n"/>
      <c r="K197" s="23">
        <f>IF(H197="","",INT((設定!$B$7-H197)/365.25*10)/10)</f>
        <v/>
      </c>
      <c r="L197" s="24">
        <f>IF(OR(K197="",J197="廃棄済み"),"",IF(K197&gt;=設定!$B$5,"入替検討",""))</f>
        <v/>
      </c>
      <c r="M197" s="9" t="n"/>
    </row>
    <row r="198">
      <c r="A198" s="20" t="n"/>
      <c r="B198" s="9" t="n"/>
      <c r="C198" s="9" t="n"/>
      <c r="D198" s="9" t="n"/>
      <c r="E198" s="9" t="n"/>
      <c r="F198" s="9" t="n"/>
      <c r="G198" s="9" t="n"/>
      <c r="H198" s="21" t="n"/>
      <c r="I198" s="22" t="n"/>
      <c r="J198" s="20" t="n"/>
      <c r="K198" s="23">
        <f>IF(H198="","",INT((設定!$B$7-H198)/365.25*10)/10)</f>
        <v/>
      </c>
      <c r="L198" s="24">
        <f>IF(OR(K198="",J198="廃棄済み"),"",IF(K198&gt;=設定!$B$5,"入替検討",""))</f>
        <v/>
      </c>
      <c r="M198" s="9" t="n"/>
    </row>
    <row r="199">
      <c r="A199" s="20" t="n"/>
      <c r="B199" s="9" t="n"/>
      <c r="C199" s="9" t="n"/>
      <c r="D199" s="9" t="n"/>
      <c r="E199" s="9" t="n"/>
      <c r="F199" s="9" t="n"/>
      <c r="G199" s="9" t="n"/>
      <c r="H199" s="21" t="n"/>
      <c r="I199" s="22" t="n"/>
      <c r="J199" s="20" t="n"/>
      <c r="K199" s="23">
        <f>IF(H199="","",INT((設定!$B$7-H199)/365.25*10)/10)</f>
        <v/>
      </c>
      <c r="L199" s="24">
        <f>IF(OR(K199="",J199="廃棄済み"),"",IF(K199&gt;=設定!$B$5,"入替検討",""))</f>
        <v/>
      </c>
      <c r="M199" s="9" t="n"/>
    </row>
    <row r="200">
      <c r="A200" s="20" t="n"/>
      <c r="B200" s="9" t="n"/>
      <c r="C200" s="9" t="n"/>
      <c r="D200" s="9" t="n"/>
      <c r="E200" s="9" t="n"/>
      <c r="F200" s="9" t="n"/>
      <c r="G200" s="9" t="n"/>
      <c r="H200" s="21" t="n"/>
      <c r="I200" s="22" t="n"/>
      <c r="J200" s="20" t="n"/>
      <c r="K200" s="23">
        <f>IF(H200="","",INT((設定!$B$7-H200)/365.25*10)/10)</f>
        <v/>
      </c>
      <c r="L200" s="24">
        <f>IF(OR(K200="",J200="廃棄済み"),"",IF(K200&gt;=設定!$B$5,"入替検討",""))</f>
        <v/>
      </c>
      <c r="M200" s="9" t="n"/>
    </row>
    <row r="201">
      <c r="A201" s="20" t="n"/>
      <c r="B201" s="9" t="n"/>
      <c r="C201" s="9" t="n"/>
      <c r="D201" s="9" t="n"/>
      <c r="E201" s="9" t="n"/>
      <c r="F201" s="9" t="n"/>
      <c r="G201" s="9" t="n"/>
      <c r="H201" s="21" t="n"/>
      <c r="I201" s="22" t="n"/>
      <c r="J201" s="20" t="n"/>
      <c r="K201" s="23">
        <f>IF(H201="","",INT((設定!$B$7-H201)/365.25*10)/10)</f>
        <v/>
      </c>
      <c r="L201" s="24">
        <f>IF(OR(K201="",J201="廃棄済み"),"",IF(K201&gt;=設定!$B$5,"入替検討",""))</f>
        <v/>
      </c>
      <c r="M201" s="9" t="n"/>
    </row>
    <row r="202">
      <c r="A202" s="20" t="n"/>
      <c r="B202" s="9" t="n"/>
      <c r="C202" s="9" t="n"/>
      <c r="D202" s="9" t="n"/>
      <c r="E202" s="9" t="n"/>
      <c r="F202" s="9" t="n"/>
      <c r="G202" s="9" t="n"/>
      <c r="H202" s="21" t="n"/>
      <c r="I202" s="22" t="n"/>
      <c r="J202" s="20" t="n"/>
      <c r="K202" s="23">
        <f>IF(H202="","",INT((設定!$B$7-H202)/365.25*10)/10)</f>
        <v/>
      </c>
      <c r="L202" s="24">
        <f>IF(OR(K202="",J202="廃棄済み"),"",IF(K202&gt;=設定!$B$5,"入替検討",""))</f>
        <v/>
      </c>
      <c r="M202" s="9" t="n"/>
    </row>
    <row r="203">
      <c r="A203" s="20" t="n"/>
      <c r="B203" s="9" t="n"/>
      <c r="C203" s="9" t="n"/>
      <c r="D203" s="9" t="n"/>
      <c r="E203" s="9" t="n"/>
      <c r="F203" s="9" t="n"/>
      <c r="G203" s="9" t="n"/>
      <c r="H203" s="21" t="n"/>
      <c r="I203" s="22" t="n"/>
      <c r="J203" s="20" t="n"/>
      <c r="K203" s="23">
        <f>IF(H203="","",INT((設定!$B$7-H203)/365.25*10)/10)</f>
        <v/>
      </c>
      <c r="L203" s="24">
        <f>IF(OR(K203="",J203="廃棄済み"),"",IF(K203&gt;=設定!$B$5,"入替検討",""))</f>
        <v/>
      </c>
      <c r="M203" s="9" t="n"/>
    </row>
    <row r="204">
      <c r="A204" s="20" t="n"/>
      <c r="B204" s="9" t="n"/>
      <c r="C204" s="9" t="n"/>
      <c r="D204" s="9" t="n"/>
      <c r="E204" s="9" t="n"/>
      <c r="F204" s="9" t="n"/>
      <c r="G204" s="9" t="n"/>
      <c r="H204" s="21" t="n"/>
      <c r="I204" s="22" t="n"/>
      <c r="J204" s="20" t="n"/>
      <c r="K204" s="23">
        <f>IF(H204="","",INT((設定!$B$7-H204)/365.25*10)/10)</f>
        <v/>
      </c>
      <c r="L204" s="24">
        <f>IF(OR(K204="",J204="廃棄済み"),"",IF(K204&gt;=設定!$B$5,"入替検討",""))</f>
        <v/>
      </c>
      <c r="M204" s="9" t="n"/>
    </row>
    <row r="205">
      <c r="A205" s="20" t="n"/>
      <c r="B205" s="9" t="n"/>
      <c r="C205" s="9" t="n"/>
      <c r="D205" s="9" t="n"/>
      <c r="E205" s="9" t="n"/>
      <c r="F205" s="9" t="n"/>
      <c r="G205" s="9" t="n"/>
      <c r="H205" s="21" t="n"/>
      <c r="I205" s="22" t="n"/>
      <c r="J205" s="20" t="n"/>
      <c r="K205" s="23">
        <f>IF(H205="","",INT((設定!$B$7-H205)/365.25*10)/10)</f>
        <v/>
      </c>
      <c r="L205" s="24">
        <f>IF(OR(K205="",J205="廃棄済み"),"",IF(K205&gt;=設定!$B$5,"入替検討",""))</f>
        <v/>
      </c>
      <c r="M205" s="9" t="n"/>
    </row>
    <row r="206">
      <c r="A206" s="20" t="n"/>
      <c r="B206" s="9" t="n"/>
      <c r="C206" s="9" t="n"/>
      <c r="D206" s="9" t="n"/>
      <c r="E206" s="9" t="n"/>
      <c r="F206" s="9" t="n"/>
      <c r="G206" s="9" t="n"/>
      <c r="H206" s="21" t="n"/>
      <c r="I206" s="22" t="n"/>
      <c r="J206" s="20" t="n"/>
      <c r="K206" s="23">
        <f>IF(H206="","",INT((設定!$B$7-H206)/365.25*10)/10)</f>
        <v/>
      </c>
      <c r="L206" s="24">
        <f>IF(OR(K206="",J206="廃棄済み"),"",IF(K206&gt;=設定!$B$5,"入替検討",""))</f>
        <v/>
      </c>
      <c r="M206" s="9" t="n"/>
    </row>
    <row r="207">
      <c r="A207" s="20" t="n"/>
      <c r="B207" s="9" t="n"/>
      <c r="C207" s="9" t="n"/>
      <c r="D207" s="9" t="n"/>
      <c r="E207" s="9" t="n"/>
      <c r="F207" s="9" t="n"/>
      <c r="G207" s="9" t="n"/>
      <c r="H207" s="21" t="n"/>
      <c r="I207" s="22" t="n"/>
      <c r="J207" s="20" t="n"/>
      <c r="K207" s="23">
        <f>IF(H207="","",INT((設定!$B$7-H207)/365.25*10)/10)</f>
        <v/>
      </c>
      <c r="L207" s="24">
        <f>IF(OR(K207="",J207="廃棄済み"),"",IF(K207&gt;=設定!$B$5,"入替検討",""))</f>
        <v/>
      </c>
      <c r="M207" s="9" t="n"/>
    </row>
    <row r="208">
      <c r="A208" s="20" t="n"/>
      <c r="B208" s="9" t="n"/>
      <c r="C208" s="9" t="n"/>
      <c r="D208" s="9" t="n"/>
      <c r="E208" s="9" t="n"/>
      <c r="F208" s="9" t="n"/>
      <c r="G208" s="9" t="n"/>
      <c r="H208" s="21" t="n"/>
      <c r="I208" s="22" t="n"/>
      <c r="J208" s="20" t="n"/>
      <c r="K208" s="23">
        <f>IF(H208="","",INT((設定!$B$7-H208)/365.25*10)/10)</f>
        <v/>
      </c>
      <c r="L208" s="24">
        <f>IF(OR(K208="",J208="廃棄済み"),"",IF(K208&gt;=設定!$B$5,"入替検討",""))</f>
        <v/>
      </c>
      <c r="M208" s="9" t="n"/>
    </row>
    <row r="209">
      <c r="A209" s="20" t="n"/>
      <c r="B209" s="9" t="n"/>
      <c r="C209" s="9" t="n"/>
      <c r="D209" s="9" t="n"/>
      <c r="E209" s="9" t="n"/>
      <c r="F209" s="9" t="n"/>
      <c r="G209" s="9" t="n"/>
      <c r="H209" s="21" t="n"/>
      <c r="I209" s="22" t="n"/>
      <c r="J209" s="20" t="n"/>
      <c r="K209" s="23">
        <f>IF(H209="","",INT((設定!$B$7-H209)/365.25*10)/10)</f>
        <v/>
      </c>
      <c r="L209" s="24">
        <f>IF(OR(K209="",J209="廃棄済み"),"",IF(K209&gt;=設定!$B$5,"入替検討",""))</f>
        <v/>
      </c>
      <c r="M209" s="9" t="n"/>
    </row>
    <row r="210">
      <c r="A210" s="20" t="n"/>
      <c r="B210" s="9" t="n"/>
      <c r="C210" s="9" t="n"/>
      <c r="D210" s="9" t="n"/>
      <c r="E210" s="9" t="n"/>
      <c r="F210" s="9" t="n"/>
      <c r="G210" s="9" t="n"/>
      <c r="H210" s="21" t="n"/>
      <c r="I210" s="22" t="n"/>
      <c r="J210" s="20" t="n"/>
      <c r="K210" s="23">
        <f>IF(H210="","",INT((設定!$B$7-H210)/365.25*10)/10)</f>
        <v/>
      </c>
      <c r="L210" s="24">
        <f>IF(OR(K210="",J210="廃棄済み"),"",IF(K210&gt;=設定!$B$5,"入替検討",""))</f>
        <v/>
      </c>
      <c r="M210" s="9" t="n"/>
    </row>
    <row r="211">
      <c r="A211" s="20" t="n"/>
      <c r="B211" s="9" t="n"/>
      <c r="C211" s="9" t="n"/>
      <c r="D211" s="9" t="n"/>
      <c r="E211" s="9" t="n"/>
      <c r="F211" s="9" t="n"/>
      <c r="G211" s="9" t="n"/>
      <c r="H211" s="21" t="n"/>
      <c r="I211" s="22" t="n"/>
      <c r="J211" s="20" t="n"/>
      <c r="K211" s="23">
        <f>IF(H211="","",INT((設定!$B$7-H211)/365.25*10)/10)</f>
        <v/>
      </c>
      <c r="L211" s="24">
        <f>IF(OR(K211="",J211="廃棄済み"),"",IF(K211&gt;=設定!$B$5,"入替検討",""))</f>
        <v/>
      </c>
      <c r="M211" s="9" t="n"/>
    </row>
    <row r="212">
      <c r="A212" s="20" t="n"/>
      <c r="B212" s="9" t="n"/>
      <c r="C212" s="9" t="n"/>
      <c r="D212" s="9" t="n"/>
      <c r="E212" s="9" t="n"/>
      <c r="F212" s="9" t="n"/>
      <c r="G212" s="9" t="n"/>
      <c r="H212" s="21" t="n"/>
      <c r="I212" s="22" t="n"/>
      <c r="J212" s="20" t="n"/>
      <c r="K212" s="23">
        <f>IF(H212="","",INT((設定!$B$7-H212)/365.25*10)/10)</f>
        <v/>
      </c>
      <c r="L212" s="24">
        <f>IF(OR(K212="",J212="廃棄済み"),"",IF(K212&gt;=設定!$B$5,"入替検討",""))</f>
        <v/>
      </c>
      <c r="M212" s="9" t="n"/>
    </row>
    <row r="213">
      <c r="A213" s="20" t="n"/>
      <c r="B213" s="9" t="n"/>
      <c r="C213" s="9" t="n"/>
      <c r="D213" s="9" t="n"/>
      <c r="E213" s="9" t="n"/>
      <c r="F213" s="9" t="n"/>
      <c r="G213" s="9" t="n"/>
      <c r="H213" s="21" t="n"/>
      <c r="I213" s="22" t="n"/>
      <c r="J213" s="20" t="n"/>
      <c r="K213" s="23">
        <f>IF(H213="","",INT((設定!$B$7-H213)/365.25*10)/10)</f>
        <v/>
      </c>
      <c r="L213" s="24">
        <f>IF(OR(K213="",J213="廃棄済み"),"",IF(K213&gt;=設定!$B$5,"入替検討",""))</f>
        <v/>
      </c>
      <c r="M213" s="9" t="n"/>
    </row>
    <row r="214">
      <c r="A214" s="20" t="n"/>
      <c r="B214" s="9" t="n"/>
      <c r="C214" s="9" t="n"/>
      <c r="D214" s="9" t="n"/>
      <c r="E214" s="9" t="n"/>
      <c r="F214" s="9" t="n"/>
      <c r="G214" s="9" t="n"/>
      <c r="H214" s="21" t="n"/>
      <c r="I214" s="22" t="n"/>
      <c r="J214" s="20" t="n"/>
      <c r="K214" s="23">
        <f>IF(H214="","",INT((設定!$B$7-H214)/365.25*10)/10)</f>
        <v/>
      </c>
      <c r="L214" s="24">
        <f>IF(OR(K214="",J214="廃棄済み"),"",IF(K214&gt;=設定!$B$5,"入替検討",""))</f>
        <v/>
      </c>
      <c r="M214" s="9" t="n"/>
    </row>
    <row r="215">
      <c r="A215" s="20" t="n"/>
      <c r="B215" s="9" t="n"/>
      <c r="C215" s="9" t="n"/>
      <c r="D215" s="9" t="n"/>
      <c r="E215" s="9" t="n"/>
      <c r="F215" s="9" t="n"/>
      <c r="G215" s="9" t="n"/>
      <c r="H215" s="21" t="n"/>
      <c r="I215" s="22" t="n"/>
      <c r="J215" s="20" t="n"/>
      <c r="K215" s="23">
        <f>IF(H215="","",INT((設定!$B$7-H215)/365.25*10)/10)</f>
        <v/>
      </c>
      <c r="L215" s="24">
        <f>IF(OR(K215="",J215="廃棄済み"),"",IF(K215&gt;=設定!$B$5,"入替検討",""))</f>
        <v/>
      </c>
      <c r="M215" s="9" t="n"/>
    </row>
    <row r="216">
      <c r="A216" s="20" t="n"/>
      <c r="B216" s="9" t="n"/>
      <c r="C216" s="9" t="n"/>
      <c r="D216" s="9" t="n"/>
      <c r="E216" s="9" t="n"/>
      <c r="F216" s="9" t="n"/>
      <c r="G216" s="9" t="n"/>
      <c r="H216" s="21" t="n"/>
      <c r="I216" s="22" t="n"/>
      <c r="J216" s="20" t="n"/>
      <c r="K216" s="23">
        <f>IF(H216="","",INT((設定!$B$7-H216)/365.25*10)/10)</f>
        <v/>
      </c>
      <c r="L216" s="24">
        <f>IF(OR(K216="",J216="廃棄済み"),"",IF(K216&gt;=設定!$B$5,"入替検討",""))</f>
        <v/>
      </c>
      <c r="M216" s="9" t="n"/>
    </row>
    <row r="217">
      <c r="A217" s="20" t="n"/>
      <c r="B217" s="9" t="n"/>
      <c r="C217" s="9" t="n"/>
      <c r="D217" s="9" t="n"/>
      <c r="E217" s="9" t="n"/>
      <c r="F217" s="9" t="n"/>
      <c r="G217" s="9" t="n"/>
      <c r="H217" s="21" t="n"/>
      <c r="I217" s="22" t="n"/>
      <c r="J217" s="20" t="n"/>
      <c r="K217" s="23">
        <f>IF(H217="","",INT((設定!$B$7-H217)/365.25*10)/10)</f>
        <v/>
      </c>
      <c r="L217" s="24">
        <f>IF(OR(K217="",J217="廃棄済み"),"",IF(K217&gt;=設定!$B$5,"入替検討",""))</f>
        <v/>
      </c>
      <c r="M217" s="9" t="n"/>
    </row>
    <row r="218">
      <c r="A218" s="20" t="n"/>
      <c r="B218" s="9" t="n"/>
      <c r="C218" s="9" t="n"/>
      <c r="D218" s="9" t="n"/>
      <c r="E218" s="9" t="n"/>
      <c r="F218" s="9" t="n"/>
      <c r="G218" s="9" t="n"/>
      <c r="H218" s="21" t="n"/>
      <c r="I218" s="22" t="n"/>
      <c r="J218" s="20" t="n"/>
      <c r="K218" s="23">
        <f>IF(H218="","",INT((設定!$B$7-H218)/365.25*10)/10)</f>
        <v/>
      </c>
      <c r="L218" s="24">
        <f>IF(OR(K218="",J218="廃棄済み"),"",IF(K218&gt;=設定!$B$5,"入替検討",""))</f>
        <v/>
      </c>
      <c r="M218" s="9" t="n"/>
    </row>
    <row r="219">
      <c r="A219" s="20" t="n"/>
      <c r="B219" s="9" t="n"/>
      <c r="C219" s="9" t="n"/>
      <c r="D219" s="9" t="n"/>
      <c r="E219" s="9" t="n"/>
      <c r="F219" s="9" t="n"/>
      <c r="G219" s="9" t="n"/>
      <c r="H219" s="21" t="n"/>
      <c r="I219" s="22" t="n"/>
      <c r="J219" s="20" t="n"/>
      <c r="K219" s="23">
        <f>IF(H219="","",INT((設定!$B$7-H219)/365.25*10)/10)</f>
        <v/>
      </c>
      <c r="L219" s="24">
        <f>IF(OR(K219="",J219="廃棄済み"),"",IF(K219&gt;=設定!$B$5,"入替検討",""))</f>
        <v/>
      </c>
      <c r="M219" s="9" t="n"/>
    </row>
    <row r="220">
      <c r="A220" s="20" t="n"/>
      <c r="B220" s="9" t="n"/>
      <c r="C220" s="9" t="n"/>
      <c r="D220" s="9" t="n"/>
      <c r="E220" s="9" t="n"/>
      <c r="F220" s="9" t="n"/>
      <c r="G220" s="9" t="n"/>
      <c r="H220" s="21" t="n"/>
      <c r="I220" s="22" t="n"/>
      <c r="J220" s="20" t="n"/>
      <c r="K220" s="23">
        <f>IF(H220="","",INT((設定!$B$7-H220)/365.25*10)/10)</f>
        <v/>
      </c>
      <c r="L220" s="24">
        <f>IF(OR(K220="",J220="廃棄済み"),"",IF(K220&gt;=設定!$B$5,"入替検討",""))</f>
        <v/>
      </c>
      <c r="M220" s="9" t="n"/>
    </row>
    <row r="221">
      <c r="A221" s="20" t="n"/>
      <c r="B221" s="9" t="n"/>
      <c r="C221" s="9" t="n"/>
      <c r="D221" s="9" t="n"/>
      <c r="E221" s="9" t="n"/>
      <c r="F221" s="9" t="n"/>
      <c r="G221" s="9" t="n"/>
      <c r="H221" s="21" t="n"/>
      <c r="I221" s="22" t="n"/>
      <c r="J221" s="20" t="n"/>
      <c r="K221" s="23">
        <f>IF(H221="","",INT((設定!$B$7-H221)/365.25*10)/10)</f>
        <v/>
      </c>
      <c r="L221" s="24">
        <f>IF(OR(K221="",J221="廃棄済み"),"",IF(K221&gt;=設定!$B$5,"入替検討",""))</f>
        <v/>
      </c>
      <c r="M221" s="9" t="n"/>
    </row>
    <row r="222">
      <c r="A222" s="20" t="n"/>
      <c r="B222" s="9" t="n"/>
      <c r="C222" s="9" t="n"/>
      <c r="D222" s="9" t="n"/>
      <c r="E222" s="9" t="n"/>
      <c r="F222" s="9" t="n"/>
      <c r="G222" s="9" t="n"/>
      <c r="H222" s="21" t="n"/>
      <c r="I222" s="22" t="n"/>
      <c r="J222" s="20" t="n"/>
      <c r="K222" s="23">
        <f>IF(H222="","",INT((設定!$B$7-H222)/365.25*10)/10)</f>
        <v/>
      </c>
      <c r="L222" s="24">
        <f>IF(OR(K222="",J222="廃棄済み"),"",IF(K222&gt;=設定!$B$5,"入替検討",""))</f>
        <v/>
      </c>
      <c r="M222" s="9" t="n"/>
    </row>
    <row r="223">
      <c r="A223" s="20" t="n"/>
      <c r="B223" s="9" t="n"/>
      <c r="C223" s="9" t="n"/>
      <c r="D223" s="9" t="n"/>
      <c r="E223" s="9" t="n"/>
      <c r="F223" s="9" t="n"/>
      <c r="G223" s="9" t="n"/>
      <c r="H223" s="21" t="n"/>
      <c r="I223" s="22" t="n"/>
      <c r="J223" s="20" t="n"/>
      <c r="K223" s="23">
        <f>IF(H223="","",INT((設定!$B$7-H223)/365.25*10)/10)</f>
        <v/>
      </c>
      <c r="L223" s="24">
        <f>IF(OR(K223="",J223="廃棄済み"),"",IF(K223&gt;=設定!$B$5,"入替検討",""))</f>
        <v/>
      </c>
      <c r="M223" s="9" t="n"/>
    </row>
    <row r="224">
      <c r="A224" s="20" t="n"/>
      <c r="B224" s="9" t="n"/>
      <c r="C224" s="9" t="n"/>
      <c r="D224" s="9" t="n"/>
      <c r="E224" s="9" t="n"/>
      <c r="F224" s="9" t="n"/>
      <c r="G224" s="9" t="n"/>
      <c r="H224" s="21" t="n"/>
      <c r="I224" s="22" t="n"/>
      <c r="J224" s="20" t="n"/>
      <c r="K224" s="23">
        <f>IF(H224="","",INT((設定!$B$7-H224)/365.25*10)/10)</f>
        <v/>
      </c>
      <c r="L224" s="24">
        <f>IF(OR(K224="",J224="廃棄済み"),"",IF(K224&gt;=設定!$B$5,"入替検討",""))</f>
        <v/>
      </c>
      <c r="M224" s="9" t="n"/>
    </row>
    <row r="225">
      <c r="A225" s="20" t="n"/>
      <c r="B225" s="9" t="n"/>
      <c r="C225" s="9" t="n"/>
      <c r="D225" s="9" t="n"/>
      <c r="E225" s="9" t="n"/>
      <c r="F225" s="9" t="n"/>
      <c r="G225" s="9" t="n"/>
      <c r="H225" s="21" t="n"/>
      <c r="I225" s="22" t="n"/>
      <c r="J225" s="20" t="n"/>
      <c r="K225" s="23">
        <f>IF(H225="","",INT((設定!$B$7-H225)/365.25*10)/10)</f>
        <v/>
      </c>
      <c r="L225" s="24">
        <f>IF(OR(K225="",J225="廃棄済み"),"",IF(K225&gt;=設定!$B$5,"入替検討",""))</f>
        <v/>
      </c>
      <c r="M225" s="9" t="n"/>
    </row>
    <row r="226">
      <c r="A226" s="20" t="n"/>
      <c r="B226" s="9" t="n"/>
      <c r="C226" s="9" t="n"/>
      <c r="D226" s="9" t="n"/>
      <c r="E226" s="9" t="n"/>
      <c r="F226" s="9" t="n"/>
      <c r="G226" s="9" t="n"/>
      <c r="H226" s="21" t="n"/>
      <c r="I226" s="22" t="n"/>
      <c r="J226" s="20" t="n"/>
      <c r="K226" s="23">
        <f>IF(H226="","",INT((設定!$B$7-H226)/365.25*10)/10)</f>
        <v/>
      </c>
      <c r="L226" s="24">
        <f>IF(OR(K226="",J226="廃棄済み"),"",IF(K226&gt;=設定!$B$5,"入替検討",""))</f>
        <v/>
      </c>
      <c r="M226" s="9" t="n"/>
    </row>
    <row r="227">
      <c r="A227" s="20" t="n"/>
      <c r="B227" s="9" t="n"/>
      <c r="C227" s="9" t="n"/>
      <c r="D227" s="9" t="n"/>
      <c r="E227" s="9" t="n"/>
      <c r="F227" s="9" t="n"/>
      <c r="G227" s="9" t="n"/>
      <c r="H227" s="21" t="n"/>
      <c r="I227" s="22" t="n"/>
      <c r="J227" s="20" t="n"/>
      <c r="K227" s="23">
        <f>IF(H227="","",INT((設定!$B$7-H227)/365.25*10)/10)</f>
        <v/>
      </c>
      <c r="L227" s="24">
        <f>IF(OR(K227="",J227="廃棄済み"),"",IF(K227&gt;=設定!$B$5,"入替検討",""))</f>
        <v/>
      </c>
      <c r="M227" s="9" t="n"/>
    </row>
    <row r="228">
      <c r="A228" s="20" t="n"/>
      <c r="B228" s="9" t="n"/>
      <c r="C228" s="9" t="n"/>
      <c r="D228" s="9" t="n"/>
      <c r="E228" s="9" t="n"/>
      <c r="F228" s="9" t="n"/>
      <c r="G228" s="9" t="n"/>
      <c r="H228" s="21" t="n"/>
      <c r="I228" s="22" t="n"/>
      <c r="J228" s="20" t="n"/>
      <c r="K228" s="23">
        <f>IF(H228="","",INT((設定!$B$7-H228)/365.25*10)/10)</f>
        <v/>
      </c>
      <c r="L228" s="24">
        <f>IF(OR(K228="",J228="廃棄済み"),"",IF(K228&gt;=設定!$B$5,"入替検討",""))</f>
        <v/>
      </c>
      <c r="M228" s="9" t="n"/>
    </row>
    <row r="229">
      <c r="A229" s="20" t="n"/>
      <c r="B229" s="9" t="n"/>
      <c r="C229" s="9" t="n"/>
      <c r="D229" s="9" t="n"/>
      <c r="E229" s="9" t="n"/>
      <c r="F229" s="9" t="n"/>
      <c r="G229" s="9" t="n"/>
      <c r="H229" s="21" t="n"/>
      <c r="I229" s="22" t="n"/>
      <c r="J229" s="20" t="n"/>
      <c r="K229" s="23">
        <f>IF(H229="","",INT((設定!$B$7-H229)/365.25*10)/10)</f>
        <v/>
      </c>
      <c r="L229" s="24">
        <f>IF(OR(K229="",J229="廃棄済み"),"",IF(K229&gt;=設定!$B$5,"入替検討",""))</f>
        <v/>
      </c>
      <c r="M229" s="9" t="n"/>
    </row>
    <row r="230">
      <c r="A230" s="20" t="n"/>
      <c r="B230" s="9" t="n"/>
      <c r="C230" s="9" t="n"/>
      <c r="D230" s="9" t="n"/>
      <c r="E230" s="9" t="n"/>
      <c r="F230" s="9" t="n"/>
      <c r="G230" s="9" t="n"/>
      <c r="H230" s="21" t="n"/>
      <c r="I230" s="22" t="n"/>
      <c r="J230" s="20" t="n"/>
      <c r="K230" s="23">
        <f>IF(H230="","",INT((設定!$B$7-H230)/365.25*10)/10)</f>
        <v/>
      </c>
      <c r="L230" s="24">
        <f>IF(OR(K230="",J230="廃棄済み"),"",IF(K230&gt;=設定!$B$5,"入替検討",""))</f>
        <v/>
      </c>
      <c r="M230" s="9" t="n"/>
    </row>
    <row r="231">
      <c r="A231" s="20" t="n"/>
      <c r="B231" s="9" t="n"/>
      <c r="C231" s="9" t="n"/>
      <c r="D231" s="9" t="n"/>
      <c r="E231" s="9" t="n"/>
      <c r="F231" s="9" t="n"/>
      <c r="G231" s="9" t="n"/>
      <c r="H231" s="21" t="n"/>
      <c r="I231" s="22" t="n"/>
      <c r="J231" s="20" t="n"/>
      <c r="K231" s="23">
        <f>IF(H231="","",INT((設定!$B$7-H231)/365.25*10)/10)</f>
        <v/>
      </c>
      <c r="L231" s="24">
        <f>IF(OR(K231="",J231="廃棄済み"),"",IF(K231&gt;=設定!$B$5,"入替検討",""))</f>
        <v/>
      </c>
      <c r="M231" s="9" t="n"/>
    </row>
    <row r="232">
      <c r="A232" s="20" t="n"/>
      <c r="B232" s="9" t="n"/>
      <c r="C232" s="9" t="n"/>
      <c r="D232" s="9" t="n"/>
      <c r="E232" s="9" t="n"/>
      <c r="F232" s="9" t="n"/>
      <c r="G232" s="9" t="n"/>
      <c r="H232" s="21" t="n"/>
      <c r="I232" s="22" t="n"/>
      <c r="J232" s="20" t="n"/>
      <c r="K232" s="23">
        <f>IF(H232="","",INT((設定!$B$7-H232)/365.25*10)/10)</f>
        <v/>
      </c>
      <c r="L232" s="24">
        <f>IF(OR(K232="",J232="廃棄済み"),"",IF(K232&gt;=設定!$B$5,"入替検討",""))</f>
        <v/>
      </c>
      <c r="M232" s="9" t="n"/>
    </row>
    <row r="233">
      <c r="A233" s="20" t="n"/>
      <c r="B233" s="9" t="n"/>
      <c r="C233" s="9" t="n"/>
      <c r="D233" s="9" t="n"/>
      <c r="E233" s="9" t="n"/>
      <c r="F233" s="9" t="n"/>
      <c r="G233" s="9" t="n"/>
      <c r="H233" s="21" t="n"/>
      <c r="I233" s="22" t="n"/>
      <c r="J233" s="20" t="n"/>
      <c r="K233" s="23">
        <f>IF(H233="","",INT((設定!$B$7-H233)/365.25*10)/10)</f>
        <v/>
      </c>
      <c r="L233" s="24">
        <f>IF(OR(K233="",J233="廃棄済み"),"",IF(K233&gt;=設定!$B$5,"入替検討",""))</f>
        <v/>
      </c>
      <c r="M233" s="9" t="n"/>
    </row>
    <row r="234">
      <c r="A234" s="20" t="n"/>
      <c r="B234" s="9" t="n"/>
      <c r="C234" s="9" t="n"/>
      <c r="D234" s="9" t="n"/>
      <c r="E234" s="9" t="n"/>
      <c r="F234" s="9" t="n"/>
      <c r="G234" s="9" t="n"/>
      <c r="H234" s="21" t="n"/>
      <c r="I234" s="22" t="n"/>
      <c r="J234" s="20" t="n"/>
      <c r="K234" s="23">
        <f>IF(H234="","",INT((設定!$B$7-H234)/365.25*10)/10)</f>
        <v/>
      </c>
      <c r="L234" s="24">
        <f>IF(OR(K234="",J234="廃棄済み"),"",IF(K234&gt;=設定!$B$5,"入替検討",""))</f>
        <v/>
      </c>
      <c r="M234" s="9" t="n"/>
    </row>
    <row r="235">
      <c r="A235" s="20" t="n"/>
      <c r="B235" s="9" t="n"/>
      <c r="C235" s="9" t="n"/>
      <c r="D235" s="9" t="n"/>
      <c r="E235" s="9" t="n"/>
      <c r="F235" s="9" t="n"/>
      <c r="G235" s="9" t="n"/>
      <c r="H235" s="21" t="n"/>
      <c r="I235" s="22" t="n"/>
      <c r="J235" s="20" t="n"/>
      <c r="K235" s="23">
        <f>IF(H235="","",INT((設定!$B$7-H235)/365.25*10)/10)</f>
        <v/>
      </c>
      <c r="L235" s="24">
        <f>IF(OR(K235="",J235="廃棄済み"),"",IF(K235&gt;=設定!$B$5,"入替検討",""))</f>
        <v/>
      </c>
      <c r="M235" s="9" t="n"/>
    </row>
    <row r="236">
      <c r="A236" s="20" t="n"/>
      <c r="B236" s="9" t="n"/>
      <c r="C236" s="9" t="n"/>
      <c r="D236" s="9" t="n"/>
      <c r="E236" s="9" t="n"/>
      <c r="F236" s="9" t="n"/>
      <c r="G236" s="9" t="n"/>
      <c r="H236" s="21" t="n"/>
      <c r="I236" s="22" t="n"/>
      <c r="J236" s="20" t="n"/>
      <c r="K236" s="23">
        <f>IF(H236="","",INT((設定!$B$7-H236)/365.25*10)/10)</f>
        <v/>
      </c>
      <c r="L236" s="24">
        <f>IF(OR(K236="",J236="廃棄済み"),"",IF(K236&gt;=設定!$B$5,"入替検討",""))</f>
        <v/>
      </c>
      <c r="M236" s="9" t="n"/>
    </row>
    <row r="237">
      <c r="A237" s="20" t="n"/>
      <c r="B237" s="9" t="n"/>
      <c r="C237" s="9" t="n"/>
      <c r="D237" s="9" t="n"/>
      <c r="E237" s="9" t="n"/>
      <c r="F237" s="9" t="n"/>
      <c r="G237" s="9" t="n"/>
      <c r="H237" s="21" t="n"/>
      <c r="I237" s="22" t="n"/>
      <c r="J237" s="20" t="n"/>
      <c r="K237" s="23">
        <f>IF(H237="","",INT((設定!$B$7-H237)/365.25*10)/10)</f>
        <v/>
      </c>
      <c r="L237" s="24">
        <f>IF(OR(K237="",J237="廃棄済み"),"",IF(K237&gt;=設定!$B$5,"入替検討",""))</f>
        <v/>
      </c>
      <c r="M237" s="9" t="n"/>
    </row>
    <row r="238">
      <c r="A238" s="20" t="n"/>
      <c r="B238" s="9" t="n"/>
      <c r="C238" s="9" t="n"/>
      <c r="D238" s="9" t="n"/>
      <c r="E238" s="9" t="n"/>
      <c r="F238" s="9" t="n"/>
      <c r="G238" s="9" t="n"/>
      <c r="H238" s="21" t="n"/>
      <c r="I238" s="22" t="n"/>
      <c r="J238" s="20" t="n"/>
      <c r="K238" s="23">
        <f>IF(H238="","",INT((設定!$B$7-H238)/365.25*10)/10)</f>
        <v/>
      </c>
      <c r="L238" s="24">
        <f>IF(OR(K238="",J238="廃棄済み"),"",IF(K238&gt;=設定!$B$5,"入替検討",""))</f>
        <v/>
      </c>
      <c r="M238" s="9" t="n"/>
    </row>
    <row r="239">
      <c r="A239" s="20" t="n"/>
      <c r="B239" s="9" t="n"/>
      <c r="C239" s="9" t="n"/>
      <c r="D239" s="9" t="n"/>
      <c r="E239" s="9" t="n"/>
      <c r="F239" s="9" t="n"/>
      <c r="G239" s="9" t="n"/>
      <c r="H239" s="21" t="n"/>
      <c r="I239" s="22" t="n"/>
      <c r="J239" s="20" t="n"/>
      <c r="K239" s="23">
        <f>IF(H239="","",INT((設定!$B$7-H239)/365.25*10)/10)</f>
        <v/>
      </c>
      <c r="L239" s="24">
        <f>IF(OR(K239="",J239="廃棄済み"),"",IF(K239&gt;=設定!$B$5,"入替検討",""))</f>
        <v/>
      </c>
      <c r="M239" s="9" t="n"/>
    </row>
    <row r="240">
      <c r="A240" s="20" t="n"/>
      <c r="B240" s="9" t="n"/>
      <c r="C240" s="9" t="n"/>
      <c r="D240" s="9" t="n"/>
      <c r="E240" s="9" t="n"/>
      <c r="F240" s="9" t="n"/>
      <c r="G240" s="9" t="n"/>
      <c r="H240" s="21" t="n"/>
      <c r="I240" s="22" t="n"/>
      <c r="J240" s="20" t="n"/>
      <c r="K240" s="23">
        <f>IF(H240="","",INT((設定!$B$7-H240)/365.25*10)/10)</f>
        <v/>
      </c>
      <c r="L240" s="24">
        <f>IF(OR(K240="",J240="廃棄済み"),"",IF(K240&gt;=設定!$B$5,"入替検討",""))</f>
        <v/>
      </c>
      <c r="M240" s="9" t="n"/>
    </row>
    <row r="241">
      <c r="A241" s="20" t="n"/>
      <c r="B241" s="9" t="n"/>
      <c r="C241" s="9" t="n"/>
      <c r="D241" s="9" t="n"/>
      <c r="E241" s="9" t="n"/>
      <c r="F241" s="9" t="n"/>
      <c r="G241" s="9" t="n"/>
      <c r="H241" s="21" t="n"/>
      <c r="I241" s="22" t="n"/>
      <c r="J241" s="20" t="n"/>
      <c r="K241" s="23">
        <f>IF(H241="","",INT((設定!$B$7-H241)/365.25*10)/10)</f>
        <v/>
      </c>
      <c r="L241" s="24">
        <f>IF(OR(K241="",J241="廃棄済み"),"",IF(K241&gt;=設定!$B$5,"入替検討",""))</f>
        <v/>
      </c>
      <c r="M241" s="9" t="n"/>
    </row>
    <row r="242">
      <c r="A242" s="20" t="n"/>
      <c r="B242" s="9" t="n"/>
      <c r="C242" s="9" t="n"/>
      <c r="D242" s="9" t="n"/>
      <c r="E242" s="9" t="n"/>
      <c r="F242" s="9" t="n"/>
      <c r="G242" s="9" t="n"/>
      <c r="H242" s="21" t="n"/>
      <c r="I242" s="22" t="n"/>
      <c r="J242" s="20" t="n"/>
      <c r="K242" s="23">
        <f>IF(H242="","",INT((設定!$B$7-H242)/365.25*10)/10)</f>
        <v/>
      </c>
      <c r="L242" s="24">
        <f>IF(OR(K242="",J242="廃棄済み"),"",IF(K242&gt;=設定!$B$5,"入替検討",""))</f>
        <v/>
      </c>
      <c r="M242" s="9" t="n"/>
    </row>
    <row r="243">
      <c r="A243" s="20" t="n"/>
      <c r="B243" s="9" t="n"/>
      <c r="C243" s="9" t="n"/>
      <c r="D243" s="9" t="n"/>
      <c r="E243" s="9" t="n"/>
      <c r="F243" s="9" t="n"/>
      <c r="G243" s="9" t="n"/>
      <c r="H243" s="21" t="n"/>
      <c r="I243" s="22" t="n"/>
      <c r="J243" s="20" t="n"/>
      <c r="K243" s="23">
        <f>IF(H243="","",INT((設定!$B$7-H243)/365.25*10)/10)</f>
        <v/>
      </c>
      <c r="L243" s="24">
        <f>IF(OR(K243="",J243="廃棄済み"),"",IF(K243&gt;=設定!$B$5,"入替検討",""))</f>
        <v/>
      </c>
      <c r="M243" s="9" t="n"/>
    </row>
    <row r="244">
      <c r="A244" s="20" t="n"/>
      <c r="B244" s="9" t="n"/>
      <c r="C244" s="9" t="n"/>
      <c r="D244" s="9" t="n"/>
      <c r="E244" s="9" t="n"/>
      <c r="F244" s="9" t="n"/>
      <c r="G244" s="9" t="n"/>
      <c r="H244" s="21" t="n"/>
      <c r="I244" s="22" t="n"/>
      <c r="J244" s="20" t="n"/>
      <c r="K244" s="23">
        <f>IF(H244="","",INT((設定!$B$7-H244)/365.25*10)/10)</f>
        <v/>
      </c>
      <c r="L244" s="24">
        <f>IF(OR(K244="",J244="廃棄済み"),"",IF(K244&gt;=設定!$B$5,"入替検討",""))</f>
        <v/>
      </c>
      <c r="M244" s="9" t="n"/>
    </row>
    <row r="245">
      <c r="A245" s="20" t="n"/>
      <c r="B245" s="9" t="n"/>
      <c r="C245" s="9" t="n"/>
      <c r="D245" s="9" t="n"/>
      <c r="E245" s="9" t="n"/>
      <c r="F245" s="9" t="n"/>
      <c r="G245" s="9" t="n"/>
      <c r="H245" s="21" t="n"/>
      <c r="I245" s="22" t="n"/>
      <c r="J245" s="20" t="n"/>
      <c r="K245" s="23">
        <f>IF(H245="","",INT((設定!$B$7-H245)/365.25*10)/10)</f>
        <v/>
      </c>
      <c r="L245" s="24">
        <f>IF(OR(K245="",J245="廃棄済み"),"",IF(K245&gt;=設定!$B$5,"入替検討",""))</f>
        <v/>
      </c>
      <c r="M245" s="9" t="n"/>
    </row>
    <row r="246">
      <c r="A246" s="20" t="n"/>
      <c r="B246" s="9" t="n"/>
      <c r="C246" s="9" t="n"/>
      <c r="D246" s="9" t="n"/>
      <c r="E246" s="9" t="n"/>
      <c r="F246" s="9" t="n"/>
      <c r="G246" s="9" t="n"/>
      <c r="H246" s="21" t="n"/>
      <c r="I246" s="22" t="n"/>
      <c r="J246" s="20" t="n"/>
      <c r="K246" s="23">
        <f>IF(H246="","",INT((設定!$B$7-H246)/365.25*10)/10)</f>
        <v/>
      </c>
      <c r="L246" s="24">
        <f>IF(OR(K246="",J246="廃棄済み"),"",IF(K246&gt;=設定!$B$5,"入替検討",""))</f>
        <v/>
      </c>
      <c r="M246" s="9" t="n"/>
    </row>
    <row r="247">
      <c r="A247" s="20" t="n"/>
      <c r="B247" s="9" t="n"/>
      <c r="C247" s="9" t="n"/>
      <c r="D247" s="9" t="n"/>
      <c r="E247" s="9" t="n"/>
      <c r="F247" s="9" t="n"/>
      <c r="G247" s="9" t="n"/>
      <c r="H247" s="21" t="n"/>
      <c r="I247" s="22" t="n"/>
      <c r="J247" s="20" t="n"/>
      <c r="K247" s="23">
        <f>IF(H247="","",INT((設定!$B$7-H247)/365.25*10)/10)</f>
        <v/>
      </c>
      <c r="L247" s="24">
        <f>IF(OR(K247="",J247="廃棄済み"),"",IF(K247&gt;=設定!$B$5,"入替検討",""))</f>
        <v/>
      </c>
      <c r="M247" s="9" t="n"/>
    </row>
    <row r="248">
      <c r="A248" s="20" t="n"/>
      <c r="B248" s="9" t="n"/>
      <c r="C248" s="9" t="n"/>
      <c r="D248" s="9" t="n"/>
      <c r="E248" s="9" t="n"/>
      <c r="F248" s="9" t="n"/>
      <c r="G248" s="9" t="n"/>
      <c r="H248" s="21" t="n"/>
      <c r="I248" s="22" t="n"/>
      <c r="J248" s="20" t="n"/>
      <c r="K248" s="23">
        <f>IF(H248="","",INT((設定!$B$7-H248)/365.25*10)/10)</f>
        <v/>
      </c>
      <c r="L248" s="24">
        <f>IF(OR(K248="",J248="廃棄済み"),"",IF(K248&gt;=設定!$B$5,"入替検討",""))</f>
        <v/>
      </c>
      <c r="M248" s="9" t="n"/>
    </row>
    <row r="249">
      <c r="A249" s="20" t="n"/>
      <c r="B249" s="9" t="n"/>
      <c r="C249" s="9" t="n"/>
      <c r="D249" s="9" t="n"/>
      <c r="E249" s="9" t="n"/>
      <c r="F249" s="9" t="n"/>
      <c r="G249" s="9" t="n"/>
      <c r="H249" s="21" t="n"/>
      <c r="I249" s="22" t="n"/>
      <c r="J249" s="20" t="n"/>
      <c r="K249" s="23">
        <f>IF(H249="","",INT((設定!$B$7-H249)/365.25*10)/10)</f>
        <v/>
      </c>
      <c r="L249" s="24">
        <f>IF(OR(K249="",J249="廃棄済み"),"",IF(K249&gt;=設定!$B$5,"入替検討",""))</f>
        <v/>
      </c>
      <c r="M249" s="9" t="n"/>
    </row>
    <row r="250">
      <c r="A250" s="20" t="n"/>
      <c r="B250" s="9" t="n"/>
      <c r="C250" s="9" t="n"/>
      <c r="D250" s="9" t="n"/>
      <c r="E250" s="9" t="n"/>
      <c r="F250" s="9" t="n"/>
      <c r="G250" s="9" t="n"/>
      <c r="H250" s="21" t="n"/>
      <c r="I250" s="22" t="n"/>
      <c r="J250" s="20" t="n"/>
      <c r="K250" s="23">
        <f>IF(H250="","",INT((設定!$B$7-H250)/365.25*10)/10)</f>
        <v/>
      </c>
      <c r="L250" s="24">
        <f>IF(OR(K250="",J250="廃棄済み"),"",IF(K250&gt;=設定!$B$5,"入替検討",""))</f>
        <v/>
      </c>
      <c r="M250" s="9" t="n"/>
    </row>
    <row r="251">
      <c r="A251" s="20" t="n"/>
      <c r="B251" s="9" t="n"/>
      <c r="C251" s="9" t="n"/>
      <c r="D251" s="9" t="n"/>
      <c r="E251" s="9" t="n"/>
      <c r="F251" s="9" t="n"/>
      <c r="G251" s="9" t="n"/>
      <c r="H251" s="21" t="n"/>
      <c r="I251" s="22" t="n"/>
      <c r="J251" s="20" t="n"/>
      <c r="K251" s="23">
        <f>IF(H251="","",INT((設定!$B$7-H251)/365.25*10)/10)</f>
        <v/>
      </c>
      <c r="L251" s="24">
        <f>IF(OR(K251="",J251="廃棄済み"),"",IF(K251&gt;=設定!$B$5,"入替検討",""))</f>
        <v/>
      </c>
      <c r="M251" s="9" t="n"/>
    </row>
    <row r="252">
      <c r="A252" s="20" t="n"/>
      <c r="B252" s="9" t="n"/>
      <c r="C252" s="9" t="n"/>
      <c r="D252" s="9" t="n"/>
      <c r="E252" s="9" t="n"/>
      <c r="F252" s="9" t="n"/>
      <c r="G252" s="9" t="n"/>
      <c r="H252" s="21" t="n"/>
      <c r="I252" s="22" t="n"/>
      <c r="J252" s="20" t="n"/>
      <c r="K252" s="23">
        <f>IF(H252="","",INT((設定!$B$7-H252)/365.25*10)/10)</f>
        <v/>
      </c>
      <c r="L252" s="24">
        <f>IF(OR(K252="",J252="廃棄済み"),"",IF(K252&gt;=設定!$B$5,"入替検討",""))</f>
        <v/>
      </c>
      <c r="M252" s="9" t="n"/>
    </row>
    <row r="253">
      <c r="A253" s="20" t="n"/>
      <c r="B253" s="9" t="n"/>
      <c r="C253" s="9" t="n"/>
      <c r="D253" s="9" t="n"/>
      <c r="E253" s="9" t="n"/>
      <c r="F253" s="9" t="n"/>
      <c r="G253" s="9" t="n"/>
      <c r="H253" s="21" t="n"/>
      <c r="I253" s="22" t="n"/>
      <c r="J253" s="20" t="n"/>
      <c r="K253" s="23">
        <f>IF(H253="","",INT((設定!$B$7-H253)/365.25*10)/10)</f>
        <v/>
      </c>
      <c r="L253" s="24">
        <f>IF(OR(K253="",J253="廃棄済み"),"",IF(K253&gt;=設定!$B$5,"入替検討",""))</f>
        <v/>
      </c>
      <c r="M253" s="9" t="n"/>
    </row>
    <row r="254">
      <c r="A254" s="20" t="n"/>
      <c r="B254" s="9" t="n"/>
      <c r="C254" s="9" t="n"/>
      <c r="D254" s="9" t="n"/>
      <c r="E254" s="9" t="n"/>
      <c r="F254" s="9" t="n"/>
      <c r="G254" s="9" t="n"/>
      <c r="H254" s="21" t="n"/>
      <c r="I254" s="22" t="n"/>
      <c r="J254" s="20" t="n"/>
      <c r="K254" s="23">
        <f>IF(H254="","",INT((設定!$B$7-H254)/365.25*10)/10)</f>
        <v/>
      </c>
      <c r="L254" s="24">
        <f>IF(OR(K254="",J254="廃棄済み"),"",IF(K254&gt;=設定!$B$5,"入替検討",""))</f>
        <v/>
      </c>
      <c r="M254" s="9" t="n"/>
    </row>
    <row r="255">
      <c r="A255" s="20" t="n"/>
      <c r="B255" s="9" t="n"/>
      <c r="C255" s="9" t="n"/>
      <c r="D255" s="9" t="n"/>
      <c r="E255" s="9" t="n"/>
      <c r="F255" s="9" t="n"/>
      <c r="G255" s="9" t="n"/>
      <c r="H255" s="21" t="n"/>
      <c r="I255" s="22" t="n"/>
      <c r="J255" s="20" t="n"/>
      <c r="K255" s="23">
        <f>IF(H255="","",INT((設定!$B$7-H255)/365.25*10)/10)</f>
        <v/>
      </c>
      <c r="L255" s="24">
        <f>IF(OR(K255="",J255="廃棄済み"),"",IF(K255&gt;=設定!$B$5,"入替検討",""))</f>
        <v/>
      </c>
      <c r="M255" s="9" t="n"/>
    </row>
    <row r="256">
      <c r="A256" s="20" t="n"/>
      <c r="B256" s="9" t="n"/>
      <c r="C256" s="9" t="n"/>
      <c r="D256" s="9" t="n"/>
      <c r="E256" s="9" t="n"/>
      <c r="F256" s="9" t="n"/>
      <c r="G256" s="9" t="n"/>
      <c r="H256" s="21" t="n"/>
      <c r="I256" s="22" t="n"/>
      <c r="J256" s="20" t="n"/>
      <c r="K256" s="23">
        <f>IF(H256="","",INT((設定!$B$7-H256)/365.25*10)/10)</f>
        <v/>
      </c>
      <c r="L256" s="24">
        <f>IF(OR(K256="",J256="廃棄済み"),"",IF(K256&gt;=設定!$B$5,"入替検討",""))</f>
        <v/>
      </c>
      <c r="M256" s="9" t="n"/>
    </row>
    <row r="257">
      <c r="A257" s="20" t="n"/>
      <c r="B257" s="9" t="n"/>
      <c r="C257" s="9" t="n"/>
      <c r="D257" s="9" t="n"/>
      <c r="E257" s="9" t="n"/>
      <c r="F257" s="9" t="n"/>
      <c r="G257" s="9" t="n"/>
      <c r="H257" s="21" t="n"/>
      <c r="I257" s="22" t="n"/>
      <c r="J257" s="20" t="n"/>
      <c r="K257" s="23">
        <f>IF(H257="","",INT((設定!$B$7-H257)/365.25*10)/10)</f>
        <v/>
      </c>
      <c r="L257" s="24">
        <f>IF(OR(K257="",J257="廃棄済み"),"",IF(K257&gt;=設定!$B$5,"入替検討",""))</f>
        <v/>
      </c>
      <c r="M257" s="9" t="n"/>
    </row>
    <row r="258">
      <c r="A258" s="20" t="n"/>
      <c r="B258" s="9" t="n"/>
      <c r="C258" s="9" t="n"/>
      <c r="D258" s="9" t="n"/>
      <c r="E258" s="9" t="n"/>
      <c r="F258" s="9" t="n"/>
      <c r="G258" s="9" t="n"/>
      <c r="H258" s="21" t="n"/>
      <c r="I258" s="22" t="n"/>
      <c r="J258" s="20" t="n"/>
      <c r="K258" s="23">
        <f>IF(H258="","",INT((設定!$B$7-H258)/365.25*10)/10)</f>
        <v/>
      </c>
      <c r="L258" s="24">
        <f>IF(OR(K258="",J258="廃棄済み"),"",IF(K258&gt;=設定!$B$5,"入替検討",""))</f>
        <v/>
      </c>
      <c r="M258" s="9" t="n"/>
    </row>
    <row r="259">
      <c r="A259" s="20" t="n"/>
      <c r="B259" s="9" t="n"/>
      <c r="C259" s="9" t="n"/>
      <c r="D259" s="9" t="n"/>
      <c r="E259" s="9" t="n"/>
      <c r="F259" s="9" t="n"/>
      <c r="G259" s="9" t="n"/>
      <c r="H259" s="21" t="n"/>
      <c r="I259" s="22" t="n"/>
      <c r="J259" s="20" t="n"/>
      <c r="K259" s="23">
        <f>IF(H259="","",INT((設定!$B$7-H259)/365.25*10)/10)</f>
        <v/>
      </c>
      <c r="L259" s="24">
        <f>IF(OR(K259="",J259="廃棄済み"),"",IF(K259&gt;=設定!$B$5,"入替検討",""))</f>
        <v/>
      </c>
      <c r="M259" s="9" t="n"/>
    </row>
    <row r="260">
      <c r="A260" s="20" t="n"/>
      <c r="B260" s="9" t="n"/>
      <c r="C260" s="9" t="n"/>
      <c r="D260" s="9" t="n"/>
      <c r="E260" s="9" t="n"/>
      <c r="F260" s="9" t="n"/>
      <c r="G260" s="9" t="n"/>
      <c r="H260" s="21" t="n"/>
      <c r="I260" s="22" t="n"/>
      <c r="J260" s="20" t="n"/>
      <c r="K260" s="23">
        <f>IF(H260="","",INT((設定!$B$7-H260)/365.25*10)/10)</f>
        <v/>
      </c>
      <c r="L260" s="24">
        <f>IF(OR(K260="",J260="廃棄済み"),"",IF(K260&gt;=設定!$B$5,"入替検討",""))</f>
        <v/>
      </c>
      <c r="M260" s="9" t="n"/>
    </row>
    <row r="261">
      <c r="A261" s="20" t="n"/>
      <c r="B261" s="9" t="n"/>
      <c r="C261" s="9" t="n"/>
      <c r="D261" s="9" t="n"/>
      <c r="E261" s="9" t="n"/>
      <c r="F261" s="9" t="n"/>
      <c r="G261" s="9" t="n"/>
      <c r="H261" s="21" t="n"/>
      <c r="I261" s="22" t="n"/>
      <c r="J261" s="20" t="n"/>
      <c r="K261" s="23">
        <f>IF(H261="","",INT((設定!$B$7-H261)/365.25*10)/10)</f>
        <v/>
      </c>
      <c r="L261" s="24">
        <f>IF(OR(K261="",J261="廃棄済み"),"",IF(K261&gt;=設定!$B$5,"入替検討",""))</f>
        <v/>
      </c>
      <c r="M261" s="9" t="n"/>
    </row>
    <row r="262">
      <c r="A262" s="20" t="n"/>
      <c r="B262" s="9" t="n"/>
      <c r="C262" s="9" t="n"/>
      <c r="D262" s="9" t="n"/>
      <c r="E262" s="9" t="n"/>
      <c r="F262" s="9" t="n"/>
      <c r="G262" s="9" t="n"/>
      <c r="H262" s="21" t="n"/>
      <c r="I262" s="22" t="n"/>
      <c r="J262" s="20" t="n"/>
      <c r="K262" s="23">
        <f>IF(H262="","",INT((設定!$B$7-H262)/365.25*10)/10)</f>
        <v/>
      </c>
      <c r="L262" s="24">
        <f>IF(OR(K262="",J262="廃棄済み"),"",IF(K262&gt;=設定!$B$5,"入替検討",""))</f>
        <v/>
      </c>
      <c r="M262" s="9" t="n"/>
    </row>
    <row r="263">
      <c r="A263" s="20" t="n"/>
      <c r="B263" s="9" t="n"/>
      <c r="C263" s="9" t="n"/>
      <c r="D263" s="9" t="n"/>
      <c r="E263" s="9" t="n"/>
      <c r="F263" s="9" t="n"/>
      <c r="G263" s="9" t="n"/>
      <c r="H263" s="21" t="n"/>
      <c r="I263" s="22" t="n"/>
      <c r="J263" s="20" t="n"/>
      <c r="K263" s="23">
        <f>IF(H263="","",INT((設定!$B$7-H263)/365.25*10)/10)</f>
        <v/>
      </c>
      <c r="L263" s="24">
        <f>IF(OR(K263="",J263="廃棄済み"),"",IF(K263&gt;=設定!$B$5,"入替検討",""))</f>
        <v/>
      </c>
      <c r="M263" s="9" t="n"/>
    </row>
    <row r="264">
      <c r="A264" s="20" t="n"/>
      <c r="B264" s="9" t="n"/>
      <c r="C264" s="9" t="n"/>
      <c r="D264" s="9" t="n"/>
      <c r="E264" s="9" t="n"/>
      <c r="F264" s="9" t="n"/>
      <c r="G264" s="9" t="n"/>
      <c r="H264" s="21" t="n"/>
      <c r="I264" s="22" t="n"/>
      <c r="J264" s="20" t="n"/>
      <c r="K264" s="23">
        <f>IF(H264="","",INT((設定!$B$7-H264)/365.25*10)/10)</f>
        <v/>
      </c>
      <c r="L264" s="24">
        <f>IF(OR(K264="",J264="廃棄済み"),"",IF(K264&gt;=設定!$B$5,"入替検討",""))</f>
        <v/>
      </c>
      <c r="M264" s="9" t="n"/>
    </row>
    <row r="265">
      <c r="A265" s="20" t="n"/>
      <c r="B265" s="9" t="n"/>
      <c r="C265" s="9" t="n"/>
      <c r="D265" s="9" t="n"/>
      <c r="E265" s="9" t="n"/>
      <c r="F265" s="9" t="n"/>
      <c r="G265" s="9" t="n"/>
      <c r="H265" s="21" t="n"/>
      <c r="I265" s="22" t="n"/>
      <c r="J265" s="20" t="n"/>
      <c r="K265" s="23">
        <f>IF(H265="","",INT((設定!$B$7-H265)/365.25*10)/10)</f>
        <v/>
      </c>
      <c r="L265" s="24">
        <f>IF(OR(K265="",J265="廃棄済み"),"",IF(K265&gt;=設定!$B$5,"入替検討",""))</f>
        <v/>
      </c>
      <c r="M265" s="9" t="n"/>
    </row>
    <row r="266">
      <c r="A266" s="20" t="n"/>
      <c r="B266" s="9" t="n"/>
      <c r="C266" s="9" t="n"/>
      <c r="D266" s="9" t="n"/>
      <c r="E266" s="9" t="n"/>
      <c r="F266" s="9" t="n"/>
      <c r="G266" s="9" t="n"/>
      <c r="H266" s="21" t="n"/>
      <c r="I266" s="22" t="n"/>
      <c r="J266" s="20" t="n"/>
      <c r="K266" s="23">
        <f>IF(H266="","",INT((設定!$B$7-H266)/365.25*10)/10)</f>
        <v/>
      </c>
      <c r="L266" s="24">
        <f>IF(OR(K266="",J266="廃棄済み"),"",IF(K266&gt;=設定!$B$5,"入替検討",""))</f>
        <v/>
      </c>
      <c r="M266" s="9" t="n"/>
    </row>
    <row r="267">
      <c r="A267" s="20" t="n"/>
      <c r="B267" s="9" t="n"/>
      <c r="C267" s="9" t="n"/>
      <c r="D267" s="9" t="n"/>
      <c r="E267" s="9" t="n"/>
      <c r="F267" s="9" t="n"/>
      <c r="G267" s="9" t="n"/>
      <c r="H267" s="21" t="n"/>
      <c r="I267" s="22" t="n"/>
      <c r="J267" s="20" t="n"/>
      <c r="K267" s="23">
        <f>IF(H267="","",INT((設定!$B$7-H267)/365.25*10)/10)</f>
        <v/>
      </c>
      <c r="L267" s="24">
        <f>IF(OR(K267="",J267="廃棄済み"),"",IF(K267&gt;=設定!$B$5,"入替検討",""))</f>
        <v/>
      </c>
      <c r="M267" s="9" t="n"/>
    </row>
    <row r="268">
      <c r="A268" s="20" t="n"/>
      <c r="B268" s="9" t="n"/>
      <c r="C268" s="9" t="n"/>
      <c r="D268" s="9" t="n"/>
      <c r="E268" s="9" t="n"/>
      <c r="F268" s="9" t="n"/>
      <c r="G268" s="9" t="n"/>
      <c r="H268" s="21" t="n"/>
      <c r="I268" s="22" t="n"/>
      <c r="J268" s="20" t="n"/>
      <c r="K268" s="23">
        <f>IF(H268="","",INT((設定!$B$7-H268)/365.25*10)/10)</f>
        <v/>
      </c>
      <c r="L268" s="24">
        <f>IF(OR(K268="",J268="廃棄済み"),"",IF(K268&gt;=設定!$B$5,"入替検討",""))</f>
        <v/>
      </c>
      <c r="M268" s="9" t="n"/>
    </row>
    <row r="269">
      <c r="A269" s="20" t="n"/>
      <c r="B269" s="9" t="n"/>
      <c r="C269" s="9" t="n"/>
      <c r="D269" s="9" t="n"/>
      <c r="E269" s="9" t="n"/>
      <c r="F269" s="9" t="n"/>
      <c r="G269" s="9" t="n"/>
      <c r="H269" s="21" t="n"/>
      <c r="I269" s="22" t="n"/>
      <c r="J269" s="20" t="n"/>
      <c r="K269" s="23">
        <f>IF(H269="","",INT((設定!$B$7-H269)/365.25*10)/10)</f>
        <v/>
      </c>
      <c r="L269" s="24">
        <f>IF(OR(K269="",J269="廃棄済み"),"",IF(K269&gt;=設定!$B$5,"入替検討",""))</f>
        <v/>
      </c>
      <c r="M269" s="9" t="n"/>
    </row>
    <row r="270">
      <c r="A270" s="20" t="n"/>
      <c r="B270" s="9" t="n"/>
      <c r="C270" s="9" t="n"/>
      <c r="D270" s="9" t="n"/>
      <c r="E270" s="9" t="n"/>
      <c r="F270" s="9" t="n"/>
      <c r="G270" s="9" t="n"/>
      <c r="H270" s="21" t="n"/>
      <c r="I270" s="22" t="n"/>
      <c r="J270" s="20" t="n"/>
      <c r="K270" s="23">
        <f>IF(H270="","",INT((設定!$B$7-H270)/365.25*10)/10)</f>
        <v/>
      </c>
      <c r="L270" s="24">
        <f>IF(OR(K270="",J270="廃棄済み"),"",IF(K270&gt;=設定!$B$5,"入替検討",""))</f>
        <v/>
      </c>
      <c r="M270" s="9" t="n"/>
    </row>
    <row r="271">
      <c r="A271" s="20" t="n"/>
      <c r="B271" s="9" t="n"/>
      <c r="C271" s="9" t="n"/>
      <c r="D271" s="9" t="n"/>
      <c r="E271" s="9" t="n"/>
      <c r="F271" s="9" t="n"/>
      <c r="G271" s="9" t="n"/>
      <c r="H271" s="21" t="n"/>
      <c r="I271" s="22" t="n"/>
      <c r="J271" s="20" t="n"/>
      <c r="K271" s="23">
        <f>IF(H271="","",INT((設定!$B$7-H271)/365.25*10)/10)</f>
        <v/>
      </c>
      <c r="L271" s="24">
        <f>IF(OR(K271="",J271="廃棄済み"),"",IF(K271&gt;=設定!$B$5,"入替検討",""))</f>
        <v/>
      </c>
      <c r="M271" s="9" t="n"/>
    </row>
    <row r="272">
      <c r="A272" s="20" t="n"/>
      <c r="B272" s="9" t="n"/>
      <c r="C272" s="9" t="n"/>
      <c r="D272" s="9" t="n"/>
      <c r="E272" s="9" t="n"/>
      <c r="F272" s="9" t="n"/>
      <c r="G272" s="9" t="n"/>
      <c r="H272" s="21" t="n"/>
      <c r="I272" s="22" t="n"/>
      <c r="J272" s="20" t="n"/>
      <c r="K272" s="23">
        <f>IF(H272="","",INT((設定!$B$7-H272)/365.25*10)/10)</f>
        <v/>
      </c>
      <c r="L272" s="24">
        <f>IF(OR(K272="",J272="廃棄済み"),"",IF(K272&gt;=設定!$B$5,"入替検討",""))</f>
        <v/>
      </c>
      <c r="M272" s="9" t="n"/>
    </row>
    <row r="273">
      <c r="A273" s="20" t="n"/>
      <c r="B273" s="9" t="n"/>
      <c r="C273" s="9" t="n"/>
      <c r="D273" s="9" t="n"/>
      <c r="E273" s="9" t="n"/>
      <c r="F273" s="9" t="n"/>
      <c r="G273" s="9" t="n"/>
      <c r="H273" s="21" t="n"/>
      <c r="I273" s="22" t="n"/>
      <c r="J273" s="20" t="n"/>
      <c r="K273" s="23">
        <f>IF(H273="","",INT((設定!$B$7-H273)/365.25*10)/10)</f>
        <v/>
      </c>
      <c r="L273" s="24">
        <f>IF(OR(K273="",J273="廃棄済み"),"",IF(K273&gt;=設定!$B$5,"入替検討",""))</f>
        <v/>
      </c>
      <c r="M273" s="9" t="n"/>
    </row>
    <row r="274">
      <c r="A274" s="20" t="n"/>
      <c r="B274" s="9" t="n"/>
      <c r="C274" s="9" t="n"/>
      <c r="D274" s="9" t="n"/>
      <c r="E274" s="9" t="n"/>
      <c r="F274" s="9" t="n"/>
      <c r="G274" s="9" t="n"/>
      <c r="H274" s="21" t="n"/>
      <c r="I274" s="22" t="n"/>
      <c r="J274" s="20" t="n"/>
      <c r="K274" s="23">
        <f>IF(H274="","",INT((設定!$B$7-H274)/365.25*10)/10)</f>
        <v/>
      </c>
      <c r="L274" s="24">
        <f>IF(OR(K274="",J274="廃棄済み"),"",IF(K274&gt;=設定!$B$5,"入替検討",""))</f>
        <v/>
      </c>
      <c r="M274" s="9" t="n"/>
    </row>
    <row r="275">
      <c r="A275" s="20" t="n"/>
      <c r="B275" s="9" t="n"/>
      <c r="C275" s="9" t="n"/>
      <c r="D275" s="9" t="n"/>
      <c r="E275" s="9" t="n"/>
      <c r="F275" s="9" t="n"/>
      <c r="G275" s="9" t="n"/>
      <c r="H275" s="21" t="n"/>
      <c r="I275" s="22" t="n"/>
      <c r="J275" s="20" t="n"/>
      <c r="K275" s="23">
        <f>IF(H275="","",INT((設定!$B$7-H275)/365.25*10)/10)</f>
        <v/>
      </c>
      <c r="L275" s="24">
        <f>IF(OR(K275="",J275="廃棄済み"),"",IF(K275&gt;=設定!$B$5,"入替検討",""))</f>
        <v/>
      </c>
      <c r="M275" s="9" t="n"/>
    </row>
    <row r="276">
      <c r="A276" s="20" t="n"/>
      <c r="B276" s="9" t="n"/>
      <c r="C276" s="9" t="n"/>
      <c r="D276" s="9" t="n"/>
      <c r="E276" s="9" t="n"/>
      <c r="F276" s="9" t="n"/>
      <c r="G276" s="9" t="n"/>
      <c r="H276" s="21" t="n"/>
      <c r="I276" s="22" t="n"/>
      <c r="J276" s="20" t="n"/>
      <c r="K276" s="23">
        <f>IF(H276="","",INT((設定!$B$7-H276)/365.25*10)/10)</f>
        <v/>
      </c>
      <c r="L276" s="24">
        <f>IF(OR(K276="",J276="廃棄済み"),"",IF(K276&gt;=設定!$B$5,"入替検討",""))</f>
        <v/>
      </c>
      <c r="M276" s="9" t="n"/>
    </row>
    <row r="277">
      <c r="A277" s="20" t="n"/>
      <c r="B277" s="9" t="n"/>
      <c r="C277" s="9" t="n"/>
      <c r="D277" s="9" t="n"/>
      <c r="E277" s="9" t="n"/>
      <c r="F277" s="9" t="n"/>
      <c r="G277" s="9" t="n"/>
      <c r="H277" s="21" t="n"/>
      <c r="I277" s="22" t="n"/>
      <c r="J277" s="20" t="n"/>
      <c r="K277" s="23">
        <f>IF(H277="","",INT((設定!$B$7-H277)/365.25*10)/10)</f>
        <v/>
      </c>
      <c r="L277" s="24">
        <f>IF(OR(K277="",J277="廃棄済み"),"",IF(K277&gt;=設定!$B$5,"入替検討",""))</f>
        <v/>
      </c>
      <c r="M277" s="9" t="n"/>
    </row>
    <row r="278">
      <c r="A278" s="20" t="n"/>
      <c r="B278" s="9" t="n"/>
      <c r="C278" s="9" t="n"/>
      <c r="D278" s="9" t="n"/>
      <c r="E278" s="9" t="n"/>
      <c r="F278" s="9" t="n"/>
      <c r="G278" s="9" t="n"/>
      <c r="H278" s="21" t="n"/>
      <c r="I278" s="22" t="n"/>
      <c r="J278" s="20" t="n"/>
      <c r="K278" s="23">
        <f>IF(H278="","",INT((設定!$B$7-H278)/365.25*10)/10)</f>
        <v/>
      </c>
      <c r="L278" s="24">
        <f>IF(OR(K278="",J278="廃棄済み"),"",IF(K278&gt;=設定!$B$5,"入替検討",""))</f>
        <v/>
      </c>
      <c r="M278" s="9" t="n"/>
    </row>
    <row r="279">
      <c r="A279" s="20" t="n"/>
      <c r="B279" s="9" t="n"/>
      <c r="C279" s="9" t="n"/>
      <c r="D279" s="9" t="n"/>
      <c r="E279" s="9" t="n"/>
      <c r="F279" s="9" t="n"/>
      <c r="G279" s="9" t="n"/>
      <c r="H279" s="21" t="n"/>
      <c r="I279" s="22" t="n"/>
      <c r="J279" s="20" t="n"/>
      <c r="K279" s="23">
        <f>IF(H279="","",INT((設定!$B$7-H279)/365.25*10)/10)</f>
        <v/>
      </c>
      <c r="L279" s="24">
        <f>IF(OR(K279="",J279="廃棄済み"),"",IF(K279&gt;=設定!$B$5,"入替検討",""))</f>
        <v/>
      </c>
      <c r="M279" s="9" t="n"/>
    </row>
    <row r="280">
      <c r="A280" s="20" t="n"/>
      <c r="B280" s="9" t="n"/>
      <c r="C280" s="9" t="n"/>
      <c r="D280" s="9" t="n"/>
      <c r="E280" s="9" t="n"/>
      <c r="F280" s="9" t="n"/>
      <c r="G280" s="9" t="n"/>
      <c r="H280" s="21" t="n"/>
      <c r="I280" s="22" t="n"/>
      <c r="J280" s="20" t="n"/>
      <c r="K280" s="23">
        <f>IF(H280="","",INT((設定!$B$7-H280)/365.25*10)/10)</f>
        <v/>
      </c>
      <c r="L280" s="24">
        <f>IF(OR(K280="",J280="廃棄済み"),"",IF(K280&gt;=設定!$B$5,"入替検討",""))</f>
        <v/>
      </c>
      <c r="M280" s="9" t="n"/>
    </row>
    <row r="281">
      <c r="A281" s="20" t="n"/>
      <c r="B281" s="9" t="n"/>
      <c r="C281" s="9" t="n"/>
      <c r="D281" s="9" t="n"/>
      <c r="E281" s="9" t="n"/>
      <c r="F281" s="9" t="n"/>
      <c r="G281" s="9" t="n"/>
      <c r="H281" s="21" t="n"/>
      <c r="I281" s="22" t="n"/>
      <c r="J281" s="20" t="n"/>
      <c r="K281" s="23">
        <f>IF(H281="","",INT((設定!$B$7-H281)/365.25*10)/10)</f>
        <v/>
      </c>
      <c r="L281" s="24">
        <f>IF(OR(K281="",J281="廃棄済み"),"",IF(K281&gt;=設定!$B$5,"入替検討",""))</f>
        <v/>
      </c>
      <c r="M281" s="9" t="n"/>
    </row>
    <row r="282">
      <c r="A282" s="20" t="n"/>
      <c r="B282" s="9" t="n"/>
      <c r="C282" s="9" t="n"/>
      <c r="D282" s="9" t="n"/>
      <c r="E282" s="9" t="n"/>
      <c r="F282" s="9" t="n"/>
      <c r="G282" s="9" t="n"/>
      <c r="H282" s="21" t="n"/>
      <c r="I282" s="22" t="n"/>
      <c r="J282" s="20" t="n"/>
      <c r="K282" s="23">
        <f>IF(H282="","",INT((設定!$B$7-H282)/365.25*10)/10)</f>
        <v/>
      </c>
      <c r="L282" s="24">
        <f>IF(OR(K282="",J282="廃棄済み"),"",IF(K282&gt;=設定!$B$5,"入替検討",""))</f>
        <v/>
      </c>
      <c r="M282" s="9" t="n"/>
    </row>
    <row r="283">
      <c r="A283" s="20" t="n"/>
      <c r="B283" s="9" t="n"/>
      <c r="C283" s="9" t="n"/>
      <c r="D283" s="9" t="n"/>
      <c r="E283" s="9" t="n"/>
      <c r="F283" s="9" t="n"/>
      <c r="G283" s="9" t="n"/>
      <c r="H283" s="21" t="n"/>
      <c r="I283" s="22" t="n"/>
      <c r="J283" s="20" t="n"/>
      <c r="K283" s="23">
        <f>IF(H283="","",INT((設定!$B$7-H283)/365.25*10)/10)</f>
        <v/>
      </c>
      <c r="L283" s="24">
        <f>IF(OR(K283="",J283="廃棄済み"),"",IF(K283&gt;=設定!$B$5,"入替検討",""))</f>
        <v/>
      </c>
      <c r="M283" s="9" t="n"/>
    </row>
    <row r="284">
      <c r="A284" s="20" t="n"/>
      <c r="B284" s="9" t="n"/>
      <c r="C284" s="9" t="n"/>
      <c r="D284" s="9" t="n"/>
      <c r="E284" s="9" t="n"/>
      <c r="F284" s="9" t="n"/>
      <c r="G284" s="9" t="n"/>
      <c r="H284" s="21" t="n"/>
      <c r="I284" s="22" t="n"/>
      <c r="J284" s="20" t="n"/>
      <c r="K284" s="23">
        <f>IF(H284="","",INT((設定!$B$7-H284)/365.25*10)/10)</f>
        <v/>
      </c>
      <c r="L284" s="24">
        <f>IF(OR(K284="",J284="廃棄済み"),"",IF(K284&gt;=設定!$B$5,"入替検討",""))</f>
        <v/>
      </c>
      <c r="M284" s="9" t="n"/>
    </row>
    <row r="285">
      <c r="A285" s="20" t="n"/>
      <c r="B285" s="9" t="n"/>
      <c r="C285" s="9" t="n"/>
      <c r="D285" s="9" t="n"/>
      <c r="E285" s="9" t="n"/>
      <c r="F285" s="9" t="n"/>
      <c r="G285" s="9" t="n"/>
      <c r="H285" s="21" t="n"/>
      <c r="I285" s="22" t="n"/>
      <c r="J285" s="20" t="n"/>
      <c r="K285" s="23">
        <f>IF(H285="","",INT((設定!$B$7-H285)/365.25*10)/10)</f>
        <v/>
      </c>
      <c r="L285" s="24">
        <f>IF(OR(K285="",J285="廃棄済み"),"",IF(K285&gt;=設定!$B$5,"入替検討",""))</f>
        <v/>
      </c>
      <c r="M285" s="9" t="n"/>
    </row>
    <row r="286">
      <c r="A286" s="20" t="n"/>
      <c r="B286" s="9" t="n"/>
      <c r="C286" s="9" t="n"/>
      <c r="D286" s="9" t="n"/>
      <c r="E286" s="9" t="n"/>
      <c r="F286" s="9" t="n"/>
      <c r="G286" s="9" t="n"/>
      <c r="H286" s="21" t="n"/>
      <c r="I286" s="22" t="n"/>
      <c r="J286" s="20" t="n"/>
      <c r="K286" s="23">
        <f>IF(H286="","",INT((設定!$B$7-H286)/365.25*10)/10)</f>
        <v/>
      </c>
      <c r="L286" s="24">
        <f>IF(OR(K286="",J286="廃棄済み"),"",IF(K286&gt;=設定!$B$5,"入替検討",""))</f>
        <v/>
      </c>
      <c r="M286" s="9" t="n"/>
    </row>
    <row r="287">
      <c r="A287" s="20" t="n"/>
      <c r="B287" s="9" t="n"/>
      <c r="C287" s="9" t="n"/>
      <c r="D287" s="9" t="n"/>
      <c r="E287" s="9" t="n"/>
      <c r="F287" s="9" t="n"/>
      <c r="G287" s="9" t="n"/>
      <c r="H287" s="21" t="n"/>
      <c r="I287" s="22" t="n"/>
      <c r="J287" s="20" t="n"/>
      <c r="K287" s="23">
        <f>IF(H287="","",INT((設定!$B$7-H287)/365.25*10)/10)</f>
        <v/>
      </c>
      <c r="L287" s="24">
        <f>IF(OR(K287="",J287="廃棄済み"),"",IF(K287&gt;=設定!$B$5,"入替検討",""))</f>
        <v/>
      </c>
      <c r="M287" s="9" t="n"/>
    </row>
    <row r="288">
      <c r="A288" s="20" t="n"/>
      <c r="B288" s="9" t="n"/>
      <c r="C288" s="9" t="n"/>
      <c r="D288" s="9" t="n"/>
      <c r="E288" s="9" t="n"/>
      <c r="F288" s="9" t="n"/>
      <c r="G288" s="9" t="n"/>
      <c r="H288" s="21" t="n"/>
      <c r="I288" s="22" t="n"/>
      <c r="J288" s="20" t="n"/>
      <c r="K288" s="23">
        <f>IF(H288="","",INT((設定!$B$7-H288)/365.25*10)/10)</f>
        <v/>
      </c>
      <c r="L288" s="24">
        <f>IF(OR(K288="",J288="廃棄済み"),"",IF(K288&gt;=設定!$B$5,"入替検討",""))</f>
        <v/>
      </c>
      <c r="M288" s="9" t="n"/>
    </row>
    <row r="289">
      <c r="A289" s="20" t="n"/>
      <c r="B289" s="9" t="n"/>
      <c r="C289" s="9" t="n"/>
      <c r="D289" s="9" t="n"/>
      <c r="E289" s="9" t="n"/>
      <c r="F289" s="9" t="n"/>
      <c r="G289" s="9" t="n"/>
      <c r="H289" s="21" t="n"/>
      <c r="I289" s="22" t="n"/>
      <c r="J289" s="20" t="n"/>
      <c r="K289" s="23">
        <f>IF(H289="","",INT((設定!$B$7-H289)/365.25*10)/10)</f>
        <v/>
      </c>
      <c r="L289" s="24">
        <f>IF(OR(K289="",J289="廃棄済み"),"",IF(K289&gt;=設定!$B$5,"入替検討",""))</f>
        <v/>
      </c>
      <c r="M289" s="9" t="n"/>
    </row>
    <row r="290">
      <c r="A290" s="20" t="n"/>
      <c r="B290" s="9" t="n"/>
      <c r="C290" s="9" t="n"/>
      <c r="D290" s="9" t="n"/>
      <c r="E290" s="9" t="n"/>
      <c r="F290" s="9" t="n"/>
      <c r="G290" s="9" t="n"/>
      <c r="H290" s="21" t="n"/>
      <c r="I290" s="22" t="n"/>
      <c r="J290" s="20" t="n"/>
      <c r="K290" s="23">
        <f>IF(H290="","",INT((設定!$B$7-H290)/365.25*10)/10)</f>
        <v/>
      </c>
      <c r="L290" s="24">
        <f>IF(OR(K290="",J290="廃棄済み"),"",IF(K290&gt;=設定!$B$5,"入替検討",""))</f>
        <v/>
      </c>
      <c r="M290" s="9" t="n"/>
    </row>
    <row r="291">
      <c r="A291" s="20" t="n"/>
      <c r="B291" s="9" t="n"/>
      <c r="C291" s="9" t="n"/>
      <c r="D291" s="9" t="n"/>
      <c r="E291" s="9" t="n"/>
      <c r="F291" s="9" t="n"/>
      <c r="G291" s="9" t="n"/>
      <c r="H291" s="21" t="n"/>
      <c r="I291" s="22" t="n"/>
      <c r="J291" s="20" t="n"/>
      <c r="K291" s="23">
        <f>IF(H291="","",INT((設定!$B$7-H291)/365.25*10)/10)</f>
        <v/>
      </c>
      <c r="L291" s="24">
        <f>IF(OR(K291="",J291="廃棄済み"),"",IF(K291&gt;=設定!$B$5,"入替検討",""))</f>
        <v/>
      </c>
      <c r="M291" s="9" t="n"/>
    </row>
    <row r="292">
      <c r="A292" s="20" t="n"/>
      <c r="B292" s="9" t="n"/>
      <c r="C292" s="9" t="n"/>
      <c r="D292" s="9" t="n"/>
      <c r="E292" s="9" t="n"/>
      <c r="F292" s="9" t="n"/>
      <c r="G292" s="9" t="n"/>
      <c r="H292" s="21" t="n"/>
      <c r="I292" s="22" t="n"/>
      <c r="J292" s="20" t="n"/>
      <c r="K292" s="23">
        <f>IF(H292="","",INT((設定!$B$7-H292)/365.25*10)/10)</f>
        <v/>
      </c>
      <c r="L292" s="24">
        <f>IF(OR(K292="",J292="廃棄済み"),"",IF(K292&gt;=設定!$B$5,"入替検討",""))</f>
        <v/>
      </c>
      <c r="M292" s="9" t="n"/>
    </row>
    <row r="293">
      <c r="A293" s="20" t="n"/>
      <c r="B293" s="9" t="n"/>
      <c r="C293" s="9" t="n"/>
      <c r="D293" s="9" t="n"/>
      <c r="E293" s="9" t="n"/>
      <c r="F293" s="9" t="n"/>
      <c r="G293" s="9" t="n"/>
      <c r="H293" s="21" t="n"/>
      <c r="I293" s="22" t="n"/>
      <c r="J293" s="20" t="n"/>
      <c r="K293" s="23">
        <f>IF(H293="","",INT((設定!$B$7-H293)/365.25*10)/10)</f>
        <v/>
      </c>
      <c r="L293" s="24">
        <f>IF(OR(K293="",J293="廃棄済み"),"",IF(K293&gt;=設定!$B$5,"入替検討",""))</f>
        <v/>
      </c>
      <c r="M293" s="9" t="n"/>
    </row>
    <row r="294">
      <c r="A294" s="20" t="n"/>
      <c r="B294" s="9" t="n"/>
      <c r="C294" s="9" t="n"/>
      <c r="D294" s="9" t="n"/>
      <c r="E294" s="9" t="n"/>
      <c r="F294" s="9" t="n"/>
      <c r="G294" s="9" t="n"/>
      <c r="H294" s="21" t="n"/>
      <c r="I294" s="22" t="n"/>
      <c r="J294" s="20" t="n"/>
      <c r="K294" s="23">
        <f>IF(H294="","",INT((設定!$B$7-H294)/365.25*10)/10)</f>
        <v/>
      </c>
      <c r="L294" s="24">
        <f>IF(OR(K294="",J294="廃棄済み"),"",IF(K294&gt;=設定!$B$5,"入替検討",""))</f>
        <v/>
      </c>
      <c r="M294" s="9" t="n"/>
    </row>
    <row r="295">
      <c r="A295" s="20" t="n"/>
      <c r="B295" s="9" t="n"/>
      <c r="C295" s="9" t="n"/>
      <c r="D295" s="9" t="n"/>
      <c r="E295" s="9" t="n"/>
      <c r="F295" s="9" t="n"/>
      <c r="G295" s="9" t="n"/>
      <c r="H295" s="21" t="n"/>
      <c r="I295" s="22" t="n"/>
      <c r="J295" s="20" t="n"/>
      <c r="K295" s="23">
        <f>IF(H295="","",INT((設定!$B$7-H295)/365.25*10)/10)</f>
        <v/>
      </c>
      <c r="L295" s="24">
        <f>IF(OR(K295="",J295="廃棄済み"),"",IF(K295&gt;=設定!$B$5,"入替検討",""))</f>
        <v/>
      </c>
      <c r="M295" s="9" t="n"/>
    </row>
    <row r="296">
      <c r="A296" s="20" t="n"/>
      <c r="B296" s="9" t="n"/>
      <c r="C296" s="9" t="n"/>
      <c r="D296" s="9" t="n"/>
      <c r="E296" s="9" t="n"/>
      <c r="F296" s="9" t="n"/>
      <c r="G296" s="9" t="n"/>
      <c r="H296" s="21" t="n"/>
      <c r="I296" s="22" t="n"/>
      <c r="J296" s="20" t="n"/>
      <c r="K296" s="23">
        <f>IF(H296="","",INT((設定!$B$7-H296)/365.25*10)/10)</f>
        <v/>
      </c>
      <c r="L296" s="24">
        <f>IF(OR(K296="",J296="廃棄済み"),"",IF(K296&gt;=設定!$B$5,"入替検討",""))</f>
        <v/>
      </c>
      <c r="M296" s="9" t="n"/>
    </row>
    <row r="297">
      <c r="A297" s="20" t="n"/>
      <c r="B297" s="9" t="n"/>
      <c r="C297" s="9" t="n"/>
      <c r="D297" s="9" t="n"/>
      <c r="E297" s="9" t="n"/>
      <c r="F297" s="9" t="n"/>
      <c r="G297" s="9" t="n"/>
      <c r="H297" s="21" t="n"/>
      <c r="I297" s="22" t="n"/>
      <c r="J297" s="20" t="n"/>
      <c r="K297" s="23">
        <f>IF(H297="","",INT((設定!$B$7-H297)/365.25*10)/10)</f>
        <v/>
      </c>
      <c r="L297" s="24">
        <f>IF(OR(K297="",J297="廃棄済み"),"",IF(K297&gt;=設定!$B$5,"入替検討",""))</f>
        <v/>
      </c>
      <c r="M297" s="9" t="n"/>
    </row>
    <row r="298">
      <c r="A298" s="20" t="n"/>
      <c r="B298" s="9" t="n"/>
      <c r="C298" s="9" t="n"/>
      <c r="D298" s="9" t="n"/>
      <c r="E298" s="9" t="n"/>
      <c r="F298" s="9" t="n"/>
      <c r="G298" s="9" t="n"/>
      <c r="H298" s="21" t="n"/>
      <c r="I298" s="22" t="n"/>
      <c r="J298" s="20" t="n"/>
      <c r="K298" s="23">
        <f>IF(H298="","",INT((設定!$B$7-H298)/365.25*10)/10)</f>
        <v/>
      </c>
      <c r="L298" s="24">
        <f>IF(OR(K298="",J298="廃棄済み"),"",IF(K298&gt;=設定!$B$5,"入替検討",""))</f>
        <v/>
      </c>
      <c r="M298" s="9" t="n"/>
    </row>
    <row r="299">
      <c r="A299" s="20" t="n"/>
      <c r="B299" s="9" t="n"/>
      <c r="C299" s="9" t="n"/>
      <c r="D299" s="9" t="n"/>
      <c r="E299" s="9" t="n"/>
      <c r="F299" s="9" t="n"/>
      <c r="G299" s="9" t="n"/>
      <c r="H299" s="21" t="n"/>
      <c r="I299" s="22" t="n"/>
      <c r="J299" s="20" t="n"/>
      <c r="K299" s="23">
        <f>IF(H299="","",INT((設定!$B$7-H299)/365.25*10)/10)</f>
        <v/>
      </c>
      <c r="L299" s="24">
        <f>IF(OR(K299="",J299="廃棄済み"),"",IF(K299&gt;=設定!$B$5,"入替検討",""))</f>
        <v/>
      </c>
      <c r="M299" s="9" t="n"/>
    </row>
    <row r="300">
      <c r="A300" s="20" t="n"/>
      <c r="B300" s="9" t="n"/>
      <c r="C300" s="9" t="n"/>
      <c r="D300" s="9" t="n"/>
      <c r="E300" s="9" t="n"/>
      <c r="F300" s="9" t="n"/>
      <c r="G300" s="9" t="n"/>
      <c r="H300" s="21" t="n"/>
      <c r="I300" s="22" t="n"/>
      <c r="J300" s="20" t="n"/>
      <c r="K300" s="23">
        <f>IF(H300="","",INT((設定!$B$7-H300)/365.25*10)/10)</f>
        <v/>
      </c>
      <c r="L300" s="24">
        <f>IF(OR(K300="",J300="廃棄済み"),"",IF(K300&gt;=設定!$B$5,"入替検討",""))</f>
        <v/>
      </c>
      <c r="M300" s="9" t="n"/>
    </row>
    <row r="301">
      <c r="A301" s="20" t="n"/>
      <c r="B301" s="9" t="n"/>
      <c r="C301" s="9" t="n"/>
      <c r="D301" s="9" t="n"/>
      <c r="E301" s="9" t="n"/>
      <c r="F301" s="9" t="n"/>
      <c r="G301" s="9" t="n"/>
      <c r="H301" s="21" t="n"/>
      <c r="I301" s="22" t="n"/>
      <c r="J301" s="20" t="n"/>
      <c r="K301" s="23">
        <f>IF(H301="","",INT((設定!$B$7-H301)/365.25*10)/10)</f>
        <v/>
      </c>
      <c r="L301" s="24">
        <f>IF(OR(K301="",J301="廃棄済み"),"",IF(K301&gt;=設定!$B$5,"入替検討",""))</f>
        <v/>
      </c>
      <c r="M301" s="9" t="n"/>
    </row>
    <row r="302">
      <c r="A302" s="20" t="n"/>
      <c r="B302" s="9" t="n"/>
      <c r="C302" s="9" t="n"/>
      <c r="D302" s="9" t="n"/>
      <c r="E302" s="9" t="n"/>
      <c r="F302" s="9" t="n"/>
      <c r="G302" s="9" t="n"/>
      <c r="H302" s="21" t="n"/>
      <c r="I302" s="22" t="n"/>
      <c r="J302" s="20" t="n"/>
      <c r="K302" s="23">
        <f>IF(H302="","",INT((設定!$B$7-H302)/365.25*10)/10)</f>
        <v/>
      </c>
      <c r="L302" s="24">
        <f>IF(OR(K302="",J302="廃棄済み"),"",IF(K302&gt;=設定!$B$5,"入替検討",""))</f>
        <v/>
      </c>
      <c r="M302" s="9" t="n"/>
    </row>
    <row r="303">
      <c r="A303" s="20" t="n"/>
      <c r="B303" s="9" t="n"/>
      <c r="C303" s="9" t="n"/>
      <c r="D303" s="9" t="n"/>
      <c r="E303" s="9" t="n"/>
      <c r="F303" s="9" t="n"/>
      <c r="G303" s="9" t="n"/>
      <c r="H303" s="21" t="n"/>
      <c r="I303" s="22" t="n"/>
      <c r="J303" s="20" t="n"/>
      <c r="K303" s="23">
        <f>IF(H303="","",INT((設定!$B$7-H303)/365.25*10)/10)</f>
        <v/>
      </c>
      <c r="L303" s="24">
        <f>IF(OR(K303="",J303="廃棄済み"),"",IF(K303&gt;=設定!$B$5,"入替検討",""))</f>
        <v/>
      </c>
      <c r="M303" s="9" t="n"/>
    </row>
    <row r="304">
      <c r="A304" s="20" t="n"/>
      <c r="B304" s="9" t="n"/>
      <c r="C304" s="9" t="n"/>
      <c r="D304" s="9" t="n"/>
      <c r="E304" s="9" t="n"/>
      <c r="F304" s="9" t="n"/>
      <c r="G304" s="9" t="n"/>
      <c r="H304" s="21" t="n"/>
      <c r="I304" s="22" t="n"/>
      <c r="J304" s="20" t="n"/>
      <c r="K304" s="23">
        <f>IF(H304="","",INT((設定!$B$7-H304)/365.25*10)/10)</f>
        <v/>
      </c>
      <c r="L304" s="24">
        <f>IF(OR(K304="",J304="廃棄済み"),"",IF(K304&gt;=設定!$B$5,"入替検討",""))</f>
        <v/>
      </c>
      <c r="M304" s="9" t="n"/>
    </row>
  </sheetData>
  <conditionalFormatting sqref="L5:L304">
    <cfRule type="expression" priority="1" dxfId="0">
      <formula>$L5="入替検討"</formula>
    </cfRule>
  </conditionalFormatting>
  <conditionalFormatting sqref="A5:A304">
    <cfRule type="expression" priority="2" dxfId="0">
      <formula>AND($A5&lt;&gt;"",COUNTIF($A$5:$A$304,$A5)&gt;1)</formula>
    </cfRule>
  </conditionalFormatting>
  <dataValidations count="3">
    <dataValidation sqref="C5:C304" showDropDown="0" showInputMessage="0" showErrorMessage="0" allowBlank="1" type="list">
      <formula1>=設定!$A$11:$A$22</formula1>
    </dataValidation>
    <dataValidation sqref="E5:E304" showDropDown="0" showInputMessage="0" showErrorMessage="0" allowBlank="1" type="list">
      <formula1>=設定!$D$11:$D$25</formula1>
    </dataValidation>
    <dataValidation sqref="J5:J304" showDropDown="0" showInputMessage="0" showErrorMessage="0" allowBlank="1" type="list">
      <formula1>"使用中,予備（保管）,貸出中,修理中,廃棄予定,廃棄済み"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I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22" customWidth="1" min="3" max="3"/>
    <col width="16" customWidth="1" min="4" max="4"/>
    <col width="22" customWidth="1" min="5" max="5"/>
    <col width="11" customWidth="1" min="6" max="6"/>
    <col width="11" customWidth="1" min="7" max="7"/>
    <col width="14" customWidth="1" min="8" max="8"/>
    <col width="11" customWidth="1" min="9" max="9"/>
  </cols>
  <sheetData>
    <row r="1">
      <c r="A1" s="6" t="inlineStr">
        <is>
          <t>貸出記録</t>
        </is>
      </c>
    </row>
    <row r="2">
      <c r="A2" s="7" t="inlineStr">
        <is>
          <t>貸し出すたびに1行。返却されたら返却日を入れます。予定日を過ぎても返却日が空だと「返却遅れ」になります。</t>
        </is>
      </c>
    </row>
    <row r="4" ht="30" customHeight="1">
      <c r="A4" s="13" t="inlineStr">
        <is>
          <t>貸出日</t>
        </is>
      </c>
      <c r="B4" s="13" t="inlineStr">
        <is>
          <t>管理番号</t>
        </is>
      </c>
      <c r="C4" s="13" t="inlineStr">
        <is>
          <t>品名</t>
        </is>
      </c>
      <c r="D4" s="13" t="inlineStr">
        <is>
          <t>借りた人</t>
        </is>
      </c>
      <c r="E4" s="13" t="inlineStr">
        <is>
          <t>用途</t>
        </is>
      </c>
      <c r="F4" s="13" t="inlineStr">
        <is>
          <t>返却予定日</t>
        </is>
      </c>
      <c r="G4" s="13" t="inlineStr">
        <is>
          <t>返却日</t>
        </is>
      </c>
      <c r="H4" s="13" t="inlineStr">
        <is>
          <t>返却時の状態</t>
        </is>
      </c>
      <c r="I4" s="13" t="inlineStr">
        <is>
          <t>状況</t>
        </is>
      </c>
    </row>
    <row r="5">
      <c r="A5" s="16" t="n">
        <v>46266</v>
      </c>
      <c r="B5" s="14" t="inlineStr">
        <is>
          <t>PC-001</t>
        </is>
      </c>
      <c r="C5" s="25">
        <f>IF(B5="","",IFERROR(INDEX(備品台帳!$B$5:$B$304,MATCH(B5,備品台帳!$A$5:$A$304,0)),"（台帳に無い番号）"))</f>
        <v/>
      </c>
      <c r="D5" s="15" t="inlineStr">
        <is>
          <t>（記入例）佐藤 花子</t>
        </is>
      </c>
      <c r="E5" s="15" t="inlineStr">
        <is>
          <t>出張用</t>
        </is>
      </c>
      <c r="F5" s="16" t="n">
        <v>46270</v>
      </c>
      <c r="G5" s="16" t="n">
        <v>46270</v>
      </c>
      <c r="H5" s="15" t="inlineStr">
        <is>
          <t>問題なし</t>
        </is>
      </c>
      <c r="I5" s="19">
        <f>IF(B5="","",IF(G5&lt;&gt;"","返却済み",IF(AND(F5&lt;&gt;"",設定!$B$7&gt;F5),"返却遅れ","貸出中")))</f>
        <v/>
      </c>
    </row>
    <row r="6">
      <c r="A6" s="21" t="n"/>
      <c r="B6" s="20" t="n"/>
      <c r="C6" s="26">
        <f>IF(B6="","",IFERROR(INDEX(備品台帳!$B$5:$B$304,MATCH(B6,備品台帳!$A$5:$A$304,0)),"（台帳に無い番号）"))</f>
        <v/>
      </c>
      <c r="D6" s="9" t="n"/>
      <c r="E6" s="9" t="n"/>
      <c r="F6" s="21" t="n"/>
      <c r="G6" s="21" t="n"/>
      <c r="H6" s="9" t="n"/>
      <c r="I6" s="24">
        <f>IF(B6="","",IF(G6&lt;&gt;"","返却済み",IF(AND(F6&lt;&gt;"",設定!$B$7&gt;F6),"返却遅れ","貸出中")))</f>
        <v/>
      </c>
    </row>
    <row r="7">
      <c r="A7" s="21" t="n"/>
      <c r="B7" s="20" t="n"/>
      <c r="C7" s="26">
        <f>IF(B7="","",IFERROR(INDEX(備品台帳!$B$5:$B$304,MATCH(B7,備品台帳!$A$5:$A$304,0)),"（台帳に無い番号）"))</f>
        <v/>
      </c>
      <c r="D7" s="9" t="n"/>
      <c r="E7" s="9" t="n"/>
      <c r="F7" s="21" t="n"/>
      <c r="G7" s="21" t="n"/>
      <c r="H7" s="9" t="n"/>
      <c r="I7" s="24">
        <f>IF(B7="","",IF(G7&lt;&gt;"","返却済み",IF(AND(F7&lt;&gt;"",設定!$B$7&gt;F7),"返却遅れ","貸出中")))</f>
        <v/>
      </c>
    </row>
    <row r="8">
      <c r="A8" s="21" t="n"/>
      <c r="B8" s="20" t="n"/>
      <c r="C8" s="26">
        <f>IF(B8="","",IFERROR(INDEX(備品台帳!$B$5:$B$304,MATCH(B8,備品台帳!$A$5:$A$304,0)),"（台帳に無い番号）"))</f>
        <v/>
      </c>
      <c r="D8" s="9" t="n"/>
      <c r="E8" s="9" t="n"/>
      <c r="F8" s="21" t="n"/>
      <c r="G8" s="21" t="n"/>
      <c r="H8" s="9" t="n"/>
      <c r="I8" s="24">
        <f>IF(B8="","",IF(G8&lt;&gt;"","返却済み",IF(AND(F8&lt;&gt;"",設定!$B$7&gt;F8),"返却遅れ","貸出中")))</f>
        <v/>
      </c>
    </row>
    <row r="9">
      <c r="A9" s="21" t="n"/>
      <c r="B9" s="20" t="n"/>
      <c r="C9" s="26">
        <f>IF(B9="","",IFERROR(INDEX(備品台帳!$B$5:$B$304,MATCH(B9,備品台帳!$A$5:$A$304,0)),"（台帳に無い番号）"))</f>
        <v/>
      </c>
      <c r="D9" s="9" t="n"/>
      <c r="E9" s="9" t="n"/>
      <c r="F9" s="21" t="n"/>
      <c r="G9" s="21" t="n"/>
      <c r="H9" s="9" t="n"/>
      <c r="I9" s="24">
        <f>IF(B9="","",IF(G9&lt;&gt;"","返却済み",IF(AND(F9&lt;&gt;"",設定!$B$7&gt;F9),"返却遅れ","貸出中")))</f>
        <v/>
      </c>
    </row>
    <row r="10">
      <c r="A10" s="21" t="n"/>
      <c r="B10" s="20" t="n"/>
      <c r="C10" s="26">
        <f>IF(B10="","",IFERROR(INDEX(備品台帳!$B$5:$B$304,MATCH(B10,備品台帳!$A$5:$A$304,0)),"（台帳に無い番号）"))</f>
        <v/>
      </c>
      <c r="D10" s="9" t="n"/>
      <c r="E10" s="9" t="n"/>
      <c r="F10" s="21" t="n"/>
      <c r="G10" s="21" t="n"/>
      <c r="H10" s="9" t="n"/>
      <c r="I10" s="24">
        <f>IF(B10="","",IF(G10&lt;&gt;"","返却済み",IF(AND(F10&lt;&gt;"",設定!$B$7&gt;F10),"返却遅れ","貸出中")))</f>
        <v/>
      </c>
    </row>
    <row r="11">
      <c r="A11" s="21" t="n"/>
      <c r="B11" s="20" t="n"/>
      <c r="C11" s="26">
        <f>IF(B11="","",IFERROR(INDEX(備品台帳!$B$5:$B$304,MATCH(B11,備品台帳!$A$5:$A$304,0)),"（台帳に無い番号）"))</f>
        <v/>
      </c>
      <c r="D11" s="9" t="n"/>
      <c r="E11" s="9" t="n"/>
      <c r="F11" s="21" t="n"/>
      <c r="G11" s="21" t="n"/>
      <c r="H11" s="9" t="n"/>
      <c r="I11" s="24">
        <f>IF(B11="","",IF(G11&lt;&gt;"","返却済み",IF(AND(F11&lt;&gt;"",設定!$B$7&gt;F11),"返却遅れ","貸出中")))</f>
        <v/>
      </c>
    </row>
    <row r="12">
      <c r="A12" s="21" t="n"/>
      <c r="B12" s="20" t="n"/>
      <c r="C12" s="26">
        <f>IF(B12="","",IFERROR(INDEX(備品台帳!$B$5:$B$304,MATCH(B12,備品台帳!$A$5:$A$304,0)),"（台帳に無い番号）"))</f>
        <v/>
      </c>
      <c r="D12" s="9" t="n"/>
      <c r="E12" s="9" t="n"/>
      <c r="F12" s="21" t="n"/>
      <c r="G12" s="21" t="n"/>
      <c r="H12" s="9" t="n"/>
      <c r="I12" s="24">
        <f>IF(B12="","",IF(G12&lt;&gt;"","返却済み",IF(AND(F12&lt;&gt;"",設定!$B$7&gt;F12),"返却遅れ","貸出中")))</f>
        <v/>
      </c>
    </row>
    <row r="13">
      <c r="A13" s="21" t="n"/>
      <c r="B13" s="20" t="n"/>
      <c r="C13" s="26">
        <f>IF(B13="","",IFERROR(INDEX(備品台帳!$B$5:$B$304,MATCH(B13,備品台帳!$A$5:$A$304,0)),"（台帳に無い番号）"))</f>
        <v/>
      </c>
      <c r="D13" s="9" t="n"/>
      <c r="E13" s="9" t="n"/>
      <c r="F13" s="21" t="n"/>
      <c r="G13" s="21" t="n"/>
      <c r="H13" s="9" t="n"/>
      <c r="I13" s="24">
        <f>IF(B13="","",IF(G13&lt;&gt;"","返却済み",IF(AND(F13&lt;&gt;"",設定!$B$7&gt;F13),"返却遅れ","貸出中")))</f>
        <v/>
      </c>
    </row>
    <row r="14">
      <c r="A14" s="21" t="n"/>
      <c r="B14" s="20" t="n"/>
      <c r="C14" s="26">
        <f>IF(B14="","",IFERROR(INDEX(備品台帳!$B$5:$B$304,MATCH(B14,備品台帳!$A$5:$A$304,0)),"（台帳に無い番号）"))</f>
        <v/>
      </c>
      <c r="D14" s="9" t="n"/>
      <c r="E14" s="9" t="n"/>
      <c r="F14" s="21" t="n"/>
      <c r="G14" s="21" t="n"/>
      <c r="H14" s="9" t="n"/>
      <c r="I14" s="24">
        <f>IF(B14="","",IF(G14&lt;&gt;"","返却済み",IF(AND(F14&lt;&gt;"",設定!$B$7&gt;F14),"返却遅れ","貸出中")))</f>
        <v/>
      </c>
    </row>
    <row r="15">
      <c r="A15" s="21" t="n"/>
      <c r="B15" s="20" t="n"/>
      <c r="C15" s="26">
        <f>IF(B15="","",IFERROR(INDEX(備品台帳!$B$5:$B$304,MATCH(B15,備品台帳!$A$5:$A$304,0)),"（台帳に無い番号）"))</f>
        <v/>
      </c>
      <c r="D15" s="9" t="n"/>
      <c r="E15" s="9" t="n"/>
      <c r="F15" s="21" t="n"/>
      <c r="G15" s="21" t="n"/>
      <c r="H15" s="9" t="n"/>
      <c r="I15" s="24">
        <f>IF(B15="","",IF(G15&lt;&gt;"","返却済み",IF(AND(F15&lt;&gt;"",設定!$B$7&gt;F15),"返却遅れ","貸出中")))</f>
        <v/>
      </c>
    </row>
    <row r="16">
      <c r="A16" s="21" t="n"/>
      <c r="B16" s="20" t="n"/>
      <c r="C16" s="26">
        <f>IF(B16="","",IFERROR(INDEX(備品台帳!$B$5:$B$304,MATCH(B16,備品台帳!$A$5:$A$304,0)),"（台帳に無い番号）"))</f>
        <v/>
      </c>
      <c r="D16" s="9" t="n"/>
      <c r="E16" s="9" t="n"/>
      <c r="F16" s="21" t="n"/>
      <c r="G16" s="21" t="n"/>
      <c r="H16" s="9" t="n"/>
      <c r="I16" s="24">
        <f>IF(B16="","",IF(G16&lt;&gt;"","返却済み",IF(AND(F16&lt;&gt;"",設定!$B$7&gt;F16),"返却遅れ","貸出中")))</f>
        <v/>
      </c>
    </row>
    <row r="17">
      <c r="A17" s="21" t="n"/>
      <c r="B17" s="20" t="n"/>
      <c r="C17" s="26">
        <f>IF(B17="","",IFERROR(INDEX(備品台帳!$B$5:$B$304,MATCH(B17,備品台帳!$A$5:$A$304,0)),"（台帳に無い番号）"))</f>
        <v/>
      </c>
      <c r="D17" s="9" t="n"/>
      <c r="E17" s="9" t="n"/>
      <c r="F17" s="21" t="n"/>
      <c r="G17" s="21" t="n"/>
      <c r="H17" s="9" t="n"/>
      <c r="I17" s="24">
        <f>IF(B17="","",IF(G17&lt;&gt;"","返却済み",IF(AND(F17&lt;&gt;"",設定!$B$7&gt;F17),"返却遅れ","貸出中")))</f>
        <v/>
      </c>
    </row>
    <row r="18">
      <c r="A18" s="21" t="n"/>
      <c r="B18" s="20" t="n"/>
      <c r="C18" s="26">
        <f>IF(B18="","",IFERROR(INDEX(備品台帳!$B$5:$B$304,MATCH(B18,備品台帳!$A$5:$A$304,0)),"（台帳に無い番号）"))</f>
        <v/>
      </c>
      <c r="D18" s="9" t="n"/>
      <c r="E18" s="9" t="n"/>
      <c r="F18" s="21" t="n"/>
      <c r="G18" s="21" t="n"/>
      <c r="H18" s="9" t="n"/>
      <c r="I18" s="24">
        <f>IF(B18="","",IF(G18&lt;&gt;"","返却済み",IF(AND(F18&lt;&gt;"",設定!$B$7&gt;F18),"返却遅れ","貸出中")))</f>
        <v/>
      </c>
    </row>
    <row r="19">
      <c r="A19" s="21" t="n"/>
      <c r="B19" s="20" t="n"/>
      <c r="C19" s="26">
        <f>IF(B19="","",IFERROR(INDEX(備品台帳!$B$5:$B$304,MATCH(B19,備品台帳!$A$5:$A$304,0)),"（台帳に無い番号）"))</f>
        <v/>
      </c>
      <c r="D19" s="9" t="n"/>
      <c r="E19" s="9" t="n"/>
      <c r="F19" s="21" t="n"/>
      <c r="G19" s="21" t="n"/>
      <c r="H19" s="9" t="n"/>
      <c r="I19" s="24">
        <f>IF(B19="","",IF(G19&lt;&gt;"","返却済み",IF(AND(F19&lt;&gt;"",設定!$B$7&gt;F19),"返却遅れ","貸出中")))</f>
        <v/>
      </c>
    </row>
    <row r="20">
      <c r="A20" s="21" t="n"/>
      <c r="B20" s="20" t="n"/>
      <c r="C20" s="26">
        <f>IF(B20="","",IFERROR(INDEX(備品台帳!$B$5:$B$304,MATCH(B20,備品台帳!$A$5:$A$304,0)),"（台帳に無い番号）"))</f>
        <v/>
      </c>
      <c r="D20" s="9" t="n"/>
      <c r="E20" s="9" t="n"/>
      <c r="F20" s="21" t="n"/>
      <c r="G20" s="21" t="n"/>
      <c r="H20" s="9" t="n"/>
      <c r="I20" s="24">
        <f>IF(B20="","",IF(G20&lt;&gt;"","返却済み",IF(AND(F20&lt;&gt;"",設定!$B$7&gt;F20),"返却遅れ","貸出中")))</f>
        <v/>
      </c>
    </row>
    <row r="21">
      <c r="A21" s="21" t="n"/>
      <c r="B21" s="20" t="n"/>
      <c r="C21" s="26">
        <f>IF(B21="","",IFERROR(INDEX(備品台帳!$B$5:$B$304,MATCH(B21,備品台帳!$A$5:$A$304,0)),"（台帳に無い番号）"))</f>
        <v/>
      </c>
      <c r="D21" s="9" t="n"/>
      <c r="E21" s="9" t="n"/>
      <c r="F21" s="21" t="n"/>
      <c r="G21" s="21" t="n"/>
      <c r="H21" s="9" t="n"/>
      <c r="I21" s="24">
        <f>IF(B21="","",IF(G21&lt;&gt;"","返却済み",IF(AND(F21&lt;&gt;"",設定!$B$7&gt;F21),"返却遅れ","貸出中")))</f>
        <v/>
      </c>
    </row>
    <row r="22">
      <c r="A22" s="21" t="n"/>
      <c r="B22" s="20" t="n"/>
      <c r="C22" s="26">
        <f>IF(B22="","",IFERROR(INDEX(備品台帳!$B$5:$B$304,MATCH(B22,備品台帳!$A$5:$A$304,0)),"（台帳に無い番号）"))</f>
        <v/>
      </c>
      <c r="D22" s="9" t="n"/>
      <c r="E22" s="9" t="n"/>
      <c r="F22" s="21" t="n"/>
      <c r="G22" s="21" t="n"/>
      <c r="H22" s="9" t="n"/>
      <c r="I22" s="24">
        <f>IF(B22="","",IF(G22&lt;&gt;"","返却済み",IF(AND(F22&lt;&gt;"",設定!$B$7&gt;F22),"返却遅れ","貸出中")))</f>
        <v/>
      </c>
    </row>
    <row r="23">
      <c r="A23" s="21" t="n"/>
      <c r="B23" s="20" t="n"/>
      <c r="C23" s="26">
        <f>IF(B23="","",IFERROR(INDEX(備品台帳!$B$5:$B$304,MATCH(B23,備品台帳!$A$5:$A$304,0)),"（台帳に無い番号）"))</f>
        <v/>
      </c>
      <c r="D23" s="9" t="n"/>
      <c r="E23" s="9" t="n"/>
      <c r="F23" s="21" t="n"/>
      <c r="G23" s="21" t="n"/>
      <c r="H23" s="9" t="n"/>
      <c r="I23" s="24">
        <f>IF(B23="","",IF(G23&lt;&gt;"","返却済み",IF(AND(F23&lt;&gt;"",設定!$B$7&gt;F23),"返却遅れ","貸出中")))</f>
        <v/>
      </c>
    </row>
    <row r="24">
      <c r="A24" s="21" t="n"/>
      <c r="B24" s="20" t="n"/>
      <c r="C24" s="26">
        <f>IF(B24="","",IFERROR(INDEX(備品台帳!$B$5:$B$304,MATCH(B24,備品台帳!$A$5:$A$304,0)),"（台帳に無い番号）"))</f>
        <v/>
      </c>
      <c r="D24" s="9" t="n"/>
      <c r="E24" s="9" t="n"/>
      <c r="F24" s="21" t="n"/>
      <c r="G24" s="21" t="n"/>
      <c r="H24" s="9" t="n"/>
      <c r="I24" s="24">
        <f>IF(B24="","",IF(G24&lt;&gt;"","返却済み",IF(AND(F24&lt;&gt;"",設定!$B$7&gt;F24),"返却遅れ","貸出中")))</f>
        <v/>
      </c>
    </row>
    <row r="25">
      <c r="A25" s="21" t="n"/>
      <c r="B25" s="20" t="n"/>
      <c r="C25" s="26">
        <f>IF(B25="","",IFERROR(INDEX(備品台帳!$B$5:$B$304,MATCH(B25,備品台帳!$A$5:$A$304,0)),"（台帳に無い番号）"))</f>
        <v/>
      </c>
      <c r="D25" s="9" t="n"/>
      <c r="E25" s="9" t="n"/>
      <c r="F25" s="21" t="n"/>
      <c r="G25" s="21" t="n"/>
      <c r="H25" s="9" t="n"/>
      <c r="I25" s="24">
        <f>IF(B25="","",IF(G25&lt;&gt;"","返却済み",IF(AND(F25&lt;&gt;"",設定!$B$7&gt;F25),"返却遅れ","貸出中")))</f>
        <v/>
      </c>
    </row>
    <row r="26">
      <c r="A26" s="21" t="n"/>
      <c r="B26" s="20" t="n"/>
      <c r="C26" s="26">
        <f>IF(B26="","",IFERROR(INDEX(備品台帳!$B$5:$B$304,MATCH(B26,備品台帳!$A$5:$A$304,0)),"（台帳に無い番号）"))</f>
        <v/>
      </c>
      <c r="D26" s="9" t="n"/>
      <c r="E26" s="9" t="n"/>
      <c r="F26" s="21" t="n"/>
      <c r="G26" s="21" t="n"/>
      <c r="H26" s="9" t="n"/>
      <c r="I26" s="24">
        <f>IF(B26="","",IF(G26&lt;&gt;"","返却済み",IF(AND(F26&lt;&gt;"",設定!$B$7&gt;F26),"返却遅れ","貸出中")))</f>
        <v/>
      </c>
    </row>
    <row r="27">
      <c r="A27" s="21" t="n"/>
      <c r="B27" s="20" t="n"/>
      <c r="C27" s="26">
        <f>IF(B27="","",IFERROR(INDEX(備品台帳!$B$5:$B$304,MATCH(B27,備品台帳!$A$5:$A$304,0)),"（台帳に無い番号）"))</f>
        <v/>
      </c>
      <c r="D27" s="9" t="n"/>
      <c r="E27" s="9" t="n"/>
      <c r="F27" s="21" t="n"/>
      <c r="G27" s="21" t="n"/>
      <c r="H27" s="9" t="n"/>
      <c r="I27" s="24">
        <f>IF(B27="","",IF(G27&lt;&gt;"","返却済み",IF(AND(F27&lt;&gt;"",設定!$B$7&gt;F27),"返却遅れ","貸出中")))</f>
        <v/>
      </c>
    </row>
    <row r="28">
      <c r="A28" s="21" t="n"/>
      <c r="B28" s="20" t="n"/>
      <c r="C28" s="26">
        <f>IF(B28="","",IFERROR(INDEX(備品台帳!$B$5:$B$304,MATCH(B28,備品台帳!$A$5:$A$304,0)),"（台帳に無い番号）"))</f>
        <v/>
      </c>
      <c r="D28" s="9" t="n"/>
      <c r="E28" s="9" t="n"/>
      <c r="F28" s="21" t="n"/>
      <c r="G28" s="21" t="n"/>
      <c r="H28" s="9" t="n"/>
      <c r="I28" s="24">
        <f>IF(B28="","",IF(G28&lt;&gt;"","返却済み",IF(AND(F28&lt;&gt;"",設定!$B$7&gt;F28),"返却遅れ","貸出中")))</f>
        <v/>
      </c>
    </row>
    <row r="29">
      <c r="A29" s="21" t="n"/>
      <c r="B29" s="20" t="n"/>
      <c r="C29" s="26">
        <f>IF(B29="","",IFERROR(INDEX(備品台帳!$B$5:$B$304,MATCH(B29,備品台帳!$A$5:$A$304,0)),"（台帳に無い番号）"))</f>
        <v/>
      </c>
      <c r="D29" s="9" t="n"/>
      <c r="E29" s="9" t="n"/>
      <c r="F29" s="21" t="n"/>
      <c r="G29" s="21" t="n"/>
      <c r="H29" s="9" t="n"/>
      <c r="I29" s="24">
        <f>IF(B29="","",IF(G29&lt;&gt;"","返却済み",IF(AND(F29&lt;&gt;"",設定!$B$7&gt;F29),"返却遅れ","貸出中")))</f>
        <v/>
      </c>
    </row>
    <row r="30">
      <c r="A30" s="21" t="n"/>
      <c r="B30" s="20" t="n"/>
      <c r="C30" s="26">
        <f>IF(B30="","",IFERROR(INDEX(備品台帳!$B$5:$B$304,MATCH(B30,備品台帳!$A$5:$A$304,0)),"（台帳に無い番号）"))</f>
        <v/>
      </c>
      <c r="D30" s="9" t="n"/>
      <c r="E30" s="9" t="n"/>
      <c r="F30" s="21" t="n"/>
      <c r="G30" s="21" t="n"/>
      <c r="H30" s="9" t="n"/>
      <c r="I30" s="24">
        <f>IF(B30="","",IF(G30&lt;&gt;"","返却済み",IF(AND(F30&lt;&gt;"",設定!$B$7&gt;F30),"返却遅れ","貸出中")))</f>
        <v/>
      </c>
    </row>
    <row r="31">
      <c r="A31" s="21" t="n"/>
      <c r="B31" s="20" t="n"/>
      <c r="C31" s="26">
        <f>IF(B31="","",IFERROR(INDEX(備品台帳!$B$5:$B$304,MATCH(B31,備品台帳!$A$5:$A$304,0)),"（台帳に無い番号）"))</f>
        <v/>
      </c>
      <c r="D31" s="9" t="n"/>
      <c r="E31" s="9" t="n"/>
      <c r="F31" s="21" t="n"/>
      <c r="G31" s="21" t="n"/>
      <c r="H31" s="9" t="n"/>
      <c r="I31" s="24">
        <f>IF(B31="","",IF(G31&lt;&gt;"","返却済み",IF(AND(F31&lt;&gt;"",設定!$B$7&gt;F31),"返却遅れ","貸出中")))</f>
        <v/>
      </c>
    </row>
    <row r="32">
      <c r="A32" s="21" t="n"/>
      <c r="B32" s="20" t="n"/>
      <c r="C32" s="26">
        <f>IF(B32="","",IFERROR(INDEX(備品台帳!$B$5:$B$304,MATCH(B32,備品台帳!$A$5:$A$304,0)),"（台帳に無い番号）"))</f>
        <v/>
      </c>
      <c r="D32" s="9" t="n"/>
      <c r="E32" s="9" t="n"/>
      <c r="F32" s="21" t="n"/>
      <c r="G32" s="21" t="n"/>
      <c r="H32" s="9" t="n"/>
      <c r="I32" s="24">
        <f>IF(B32="","",IF(G32&lt;&gt;"","返却済み",IF(AND(F32&lt;&gt;"",設定!$B$7&gt;F32),"返却遅れ","貸出中")))</f>
        <v/>
      </c>
    </row>
    <row r="33">
      <c r="A33" s="21" t="n"/>
      <c r="B33" s="20" t="n"/>
      <c r="C33" s="26">
        <f>IF(B33="","",IFERROR(INDEX(備品台帳!$B$5:$B$304,MATCH(B33,備品台帳!$A$5:$A$304,0)),"（台帳に無い番号）"))</f>
        <v/>
      </c>
      <c r="D33" s="9" t="n"/>
      <c r="E33" s="9" t="n"/>
      <c r="F33" s="21" t="n"/>
      <c r="G33" s="21" t="n"/>
      <c r="H33" s="9" t="n"/>
      <c r="I33" s="24">
        <f>IF(B33="","",IF(G33&lt;&gt;"","返却済み",IF(AND(F33&lt;&gt;"",設定!$B$7&gt;F33),"返却遅れ","貸出中")))</f>
        <v/>
      </c>
    </row>
    <row r="34">
      <c r="A34" s="21" t="n"/>
      <c r="B34" s="20" t="n"/>
      <c r="C34" s="26">
        <f>IF(B34="","",IFERROR(INDEX(備品台帳!$B$5:$B$304,MATCH(B34,備品台帳!$A$5:$A$304,0)),"（台帳に無い番号）"))</f>
        <v/>
      </c>
      <c r="D34" s="9" t="n"/>
      <c r="E34" s="9" t="n"/>
      <c r="F34" s="21" t="n"/>
      <c r="G34" s="21" t="n"/>
      <c r="H34" s="9" t="n"/>
      <c r="I34" s="24">
        <f>IF(B34="","",IF(G34&lt;&gt;"","返却済み",IF(AND(F34&lt;&gt;"",設定!$B$7&gt;F34),"返却遅れ","貸出中")))</f>
        <v/>
      </c>
    </row>
    <row r="35">
      <c r="A35" s="21" t="n"/>
      <c r="B35" s="20" t="n"/>
      <c r="C35" s="26">
        <f>IF(B35="","",IFERROR(INDEX(備品台帳!$B$5:$B$304,MATCH(B35,備品台帳!$A$5:$A$304,0)),"（台帳に無い番号）"))</f>
        <v/>
      </c>
      <c r="D35" s="9" t="n"/>
      <c r="E35" s="9" t="n"/>
      <c r="F35" s="21" t="n"/>
      <c r="G35" s="21" t="n"/>
      <c r="H35" s="9" t="n"/>
      <c r="I35" s="24">
        <f>IF(B35="","",IF(G35&lt;&gt;"","返却済み",IF(AND(F35&lt;&gt;"",設定!$B$7&gt;F35),"返却遅れ","貸出中")))</f>
        <v/>
      </c>
    </row>
    <row r="36">
      <c r="A36" s="21" t="n"/>
      <c r="B36" s="20" t="n"/>
      <c r="C36" s="26">
        <f>IF(B36="","",IFERROR(INDEX(備品台帳!$B$5:$B$304,MATCH(B36,備品台帳!$A$5:$A$304,0)),"（台帳に無い番号）"))</f>
        <v/>
      </c>
      <c r="D36" s="9" t="n"/>
      <c r="E36" s="9" t="n"/>
      <c r="F36" s="21" t="n"/>
      <c r="G36" s="21" t="n"/>
      <c r="H36" s="9" t="n"/>
      <c r="I36" s="24">
        <f>IF(B36="","",IF(G36&lt;&gt;"","返却済み",IF(AND(F36&lt;&gt;"",設定!$B$7&gt;F36),"返却遅れ","貸出中")))</f>
        <v/>
      </c>
    </row>
    <row r="37">
      <c r="A37" s="21" t="n"/>
      <c r="B37" s="20" t="n"/>
      <c r="C37" s="26">
        <f>IF(B37="","",IFERROR(INDEX(備品台帳!$B$5:$B$304,MATCH(B37,備品台帳!$A$5:$A$304,0)),"（台帳に無い番号）"))</f>
        <v/>
      </c>
      <c r="D37" s="9" t="n"/>
      <c r="E37" s="9" t="n"/>
      <c r="F37" s="21" t="n"/>
      <c r="G37" s="21" t="n"/>
      <c r="H37" s="9" t="n"/>
      <c r="I37" s="24">
        <f>IF(B37="","",IF(G37&lt;&gt;"","返却済み",IF(AND(F37&lt;&gt;"",設定!$B$7&gt;F37),"返却遅れ","貸出中")))</f>
        <v/>
      </c>
    </row>
    <row r="38">
      <c r="A38" s="21" t="n"/>
      <c r="B38" s="20" t="n"/>
      <c r="C38" s="26">
        <f>IF(B38="","",IFERROR(INDEX(備品台帳!$B$5:$B$304,MATCH(B38,備品台帳!$A$5:$A$304,0)),"（台帳に無い番号）"))</f>
        <v/>
      </c>
      <c r="D38" s="9" t="n"/>
      <c r="E38" s="9" t="n"/>
      <c r="F38" s="21" t="n"/>
      <c r="G38" s="21" t="n"/>
      <c r="H38" s="9" t="n"/>
      <c r="I38" s="24">
        <f>IF(B38="","",IF(G38&lt;&gt;"","返却済み",IF(AND(F38&lt;&gt;"",設定!$B$7&gt;F38),"返却遅れ","貸出中")))</f>
        <v/>
      </c>
    </row>
    <row r="39">
      <c r="A39" s="21" t="n"/>
      <c r="B39" s="20" t="n"/>
      <c r="C39" s="26">
        <f>IF(B39="","",IFERROR(INDEX(備品台帳!$B$5:$B$304,MATCH(B39,備品台帳!$A$5:$A$304,0)),"（台帳に無い番号）"))</f>
        <v/>
      </c>
      <c r="D39" s="9" t="n"/>
      <c r="E39" s="9" t="n"/>
      <c r="F39" s="21" t="n"/>
      <c r="G39" s="21" t="n"/>
      <c r="H39" s="9" t="n"/>
      <c r="I39" s="24">
        <f>IF(B39="","",IF(G39&lt;&gt;"","返却済み",IF(AND(F39&lt;&gt;"",設定!$B$7&gt;F39),"返却遅れ","貸出中")))</f>
        <v/>
      </c>
    </row>
    <row r="40">
      <c r="A40" s="21" t="n"/>
      <c r="B40" s="20" t="n"/>
      <c r="C40" s="26">
        <f>IF(B40="","",IFERROR(INDEX(備品台帳!$B$5:$B$304,MATCH(B40,備品台帳!$A$5:$A$304,0)),"（台帳に無い番号）"))</f>
        <v/>
      </c>
      <c r="D40" s="9" t="n"/>
      <c r="E40" s="9" t="n"/>
      <c r="F40" s="21" t="n"/>
      <c r="G40" s="21" t="n"/>
      <c r="H40" s="9" t="n"/>
      <c r="I40" s="24">
        <f>IF(B40="","",IF(G40&lt;&gt;"","返却済み",IF(AND(F40&lt;&gt;"",設定!$B$7&gt;F40),"返却遅れ","貸出中")))</f>
        <v/>
      </c>
    </row>
    <row r="41">
      <c r="A41" s="21" t="n"/>
      <c r="B41" s="20" t="n"/>
      <c r="C41" s="26">
        <f>IF(B41="","",IFERROR(INDEX(備品台帳!$B$5:$B$304,MATCH(B41,備品台帳!$A$5:$A$304,0)),"（台帳に無い番号）"))</f>
        <v/>
      </c>
      <c r="D41" s="9" t="n"/>
      <c r="E41" s="9" t="n"/>
      <c r="F41" s="21" t="n"/>
      <c r="G41" s="21" t="n"/>
      <c r="H41" s="9" t="n"/>
      <c r="I41" s="24">
        <f>IF(B41="","",IF(G41&lt;&gt;"","返却済み",IF(AND(F41&lt;&gt;"",設定!$B$7&gt;F41),"返却遅れ","貸出中")))</f>
        <v/>
      </c>
    </row>
    <row r="42">
      <c r="A42" s="21" t="n"/>
      <c r="B42" s="20" t="n"/>
      <c r="C42" s="26">
        <f>IF(B42="","",IFERROR(INDEX(備品台帳!$B$5:$B$304,MATCH(B42,備品台帳!$A$5:$A$304,0)),"（台帳に無い番号）"))</f>
        <v/>
      </c>
      <c r="D42" s="9" t="n"/>
      <c r="E42" s="9" t="n"/>
      <c r="F42" s="21" t="n"/>
      <c r="G42" s="21" t="n"/>
      <c r="H42" s="9" t="n"/>
      <c r="I42" s="24">
        <f>IF(B42="","",IF(G42&lt;&gt;"","返却済み",IF(AND(F42&lt;&gt;"",設定!$B$7&gt;F42),"返却遅れ","貸出中")))</f>
        <v/>
      </c>
    </row>
    <row r="43">
      <c r="A43" s="21" t="n"/>
      <c r="B43" s="20" t="n"/>
      <c r="C43" s="26">
        <f>IF(B43="","",IFERROR(INDEX(備品台帳!$B$5:$B$304,MATCH(B43,備品台帳!$A$5:$A$304,0)),"（台帳に無い番号）"))</f>
        <v/>
      </c>
      <c r="D43" s="9" t="n"/>
      <c r="E43" s="9" t="n"/>
      <c r="F43" s="21" t="n"/>
      <c r="G43" s="21" t="n"/>
      <c r="H43" s="9" t="n"/>
      <c r="I43" s="24">
        <f>IF(B43="","",IF(G43&lt;&gt;"","返却済み",IF(AND(F43&lt;&gt;"",設定!$B$7&gt;F43),"返却遅れ","貸出中")))</f>
        <v/>
      </c>
    </row>
    <row r="44">
      <c r="A44" s="21" t="n"/>
      <c r="B44" s="20" t="n"/>
      <c r="C44" s="26">
        <f>IF(B44="","",IFERROR(INDEX(備品台帳!$B$5:$B$304,MATCH(B44,備品台帳!$A$5:$A$304,0)),"（台帳に無い番号）"))</f>
        <v/>
      </c>
      <c r="D44" s="9" t="n"/>
      <c r="E44" s="9" t="n"/>
      <c r="F44" s="21" t="n"/>
      <c r="G44" s="21" t="n"/>
      <c r="H44" s="9" t="n"/>
      <c r="I44" s="24">
        <f>IF(B44="","",IF(G44&lt;&gt;"","返却済み",IF(AND(F44&lt;&gt;"",設定!$B$7&gt;F44),"返却遅れ","貸出中")))</f>
        <v/>
      </c>
    </row>
    <row r="45">
      <c r="A45" s="21" t="n"/>
      <c r="B45" s="20" t="n"/>
      <c r="C45" s="26">
        <f>IF(B45="","",IFERROR(INDEX(備品台帳!$B$5:$B$304,MATCH(B45,備品台帳!$A$5:$A$304,0)),"（台帳に無い番号）"))</f>
        <v/>
      </c>
      <c r="D45" s="9" t="n"/>
      <c r="E45" s="9" t="n"/>
      <c r="F45" s="21" t="n"/>
      <c r="G45" s="21" t="n"/>
      <c r="H45" s="9" t="n"/>
      <c r="I45" s="24">
        <f>IF(B45="","",IF(G45&lt;&gt;"","返却済み",IF(AND(F45&lt;&gt;"",設定!$B$7&gt;F45),"返却遅れ","貸出中")))</f>
        <v/>
      </c>
    </row>
    <row r="46">
      <c r="A46" s="21" t="n"/>
      <c r="B46" s="20" t="n"/>
      <c r="C46" s="26">
        <f>IF(B46="","",IFERROR(INDEX(備品台帳!$B$5:$B$304,MATCH(B46,備品台帳!$A$5:$A$304,0)),"（台帳に無い番号）"))</f>
        <v/>
      </c>
      <c r="D46" s="9" t="n"/>
      <c r="E46" s="9" t="n"/>
      <c r="F46" s="21" t="n"/>
      <c r="G46" s="21" t="n"/>
      <c r="H46" s="9" t="n"/>
      <c r="I46" s="24">
        <f>IF(B46="","",IF(G46&lt;&gt;"","返却済み",IF(AND(F46&lt;&gt;"",設定!$B$7&gt;F46),"返却遅れ","貸出中")))</f>
        <v/>
      </c>
    </row>
    <row r="47">
      <c r="A47" s="21" t="n"/>
      <c r="B47" s="20" t="n"/>
      <c r="C47" s="26">
        <f>IF(B47="","",IFERROR(INDEX(備品台帳!$B$5:$B$304,MATCH(B47,備品台帳!$A$5:$A$304,0)),"（台帳に無い番号）"))</f>
        <v/>
      </c>
      <c r="D47" s="9" t="n"/>
      <c r="E47" s="9" t="n"/>
      <c r="F47" s="21" t="n"/>
      <c r="G47" s="21" t="n"/>
      <c r="H47" s="9" t="n"/>
      <c r="I47" s="24">
        <f>IF(B47="","",IF(G47&lt;&gt;"","返却済み",IF(AND(F47&lt;&gt;"",設定!$B$7&gt;F47),"返却遅れ","貸出中")))</f>
        <v/>
      </c>
    </row>
    <row r="48">
      <c r="A48" s="21" t="n"/>
      <c r="B48" s="20" t="n"/>
      <c r="C48" s="26">
        <f>IF(B48="","",IFERROR(INDEX(備品台帳!$B$5:$B$304,MATCH(B48,備品台帳!$A$5:$A$304,0)),"（台帳に無い番号）"))</f>
        <v/>
      </c>
      <c r="D48" s="9" t="n"/>
      <c r="E48" s="9" t="n"/>
      <c r="F48" s="21" t="n"/>
      <c r="G48" s="21" t="n"/>
      <c r="H48" s="9" t="n"/>
      <c r="I48" s="24">
        <f>IF(B48="","",IF(G48&lt;&gt;"","返却済み",IF(AND(F48&lt;&gt;"",設定!$B$7&gt;F48),"返却遅れ","貸出中")))</f>
        <v/>
      </c>
    </row>
    <row r="49">
      <c r="A49" s="21" t="n"/>
      <c r="B49" s="20" t="n"/>
      <c r="C49" s="26">
        <f>IF(B49="","",IFERROR(INDEX(備品台帳!$B$5:$B$304,MATCH(B49,備品台帳!$A$5:$A$304,0)),"（台帳に無い番号）"))</f>
        <v/>
      </c>
      <c r="D49" s="9" t="n"/>
      <c r="E49" s="9" t="n"/>
      <c r="F49" s="21" t="n"/>
      <c r="G49" s="21" t="n"/>
      <c r="H49" s="9" t="n"/>
      <c r="I49" s="24">
        <f>IF(B49="","",IF(G49&lt;&gt;"","返却済み",IF(AND(F49&lt;&gt;"",設定!$B$7&gt;F49),"返却遅れ","貸出中")))</f>
        <v/>
      </c>
    </row>
    <row r="50">
      <c r="A50" s="21" t="n"/>
      <c r="B50" s="20" t="n"/>
      <c r="C50" s="26">
        <f>IF(B50="","",IFERROR(INDEX(備品台帳!$B$5:$B$304,MATCH(B50,備品台帳!$A$5:$A$304,0)),"（台帳に無い番号）"))</f>
        <v/>
      </c>
      <c r="D50" s="9" t="n"/>
      <c r="E50" s="9" t="n"/>
      <c r="F50" s="21" t="n"/>
      <c r="G50" s="21" t="n"/>
      <c r="H50" s="9" t="n"/>
      <c r="I50" s="24">
        <f>IF(B50="","",IF(G50&lt;&gt;"","返却済み",IF(AND(F50&lt;&gt;"",設定!$B$7&gt;F50),"返却遅れ","貸出中")))</f>
        <v/>
      </c>
    </row>
    <row r="51">
      <c r="A51" s="21" t="n"/>
      <c r="B51" s="20" t="n"/>
      <c r="C51" s="26">
        <f>IF(B51="","",IFERROR(INDEX(備品台帳!$B$5:$B$304,MATCH(B51,備品台帳!$A$5:$A$304,0)),"（台帳に無い番号）"))</f>
        <v/>
      </c>
      <c r="D51" s="9" t="n"/>
      <c r="E51" s="9" t="n"/>
      <c r="F51" s="21" t="n"/>
      <c r="G51" s="21" t="n"/>
      <c r="H51" s="9" t="n"/>
      <c r="I51" s="24">
        <f>IF(B51="","",IF(G51&lt;&gt;"","返却済み",IF(AND(F51&lt;&gt;"",設定!$B$7&gt;F51),"返却遅れ","貸出中")))</f>
        <v/>
      </c>
    </row>
    <row r="52">
      <c r="A52" s="21" t="n"/>
      <c r="B52" s="20" t="n"/>
      <c r="C52" s="26">
        <f>IF(B52="","",IFERROR(INDEX(備品台帳!$B$5:$B$304,MATCH(B52,備品台帳!$A$5:$A$304,0)),"（台帳に無い番号）"))</f>
        <v/>
      </c>
      <c r="D52" s="9" t="n"/>
      <c r="E52" s="9" t="n"/>
      <c r="F52" s="21" t="n"/>
      <c r="G52" s="21" t="n"/>
      <c r="H52" s="9" t="n"/>
      <c r="I52" s="24">
        <f>IF(B52="","",IF(G52&lt;&gt;"","返却済み",IF(AND(F52&lt;&gt;"",設定!$B$7&gt;F52),"返却遅れ","貸出中")))</f>
        <v/>
      </c>
    </row>
    <row r="53">
      <c r="A53" s="21" t="n"/>
      <c r="B53" s="20" t="n"/>
      <c r="C53" s="26">
        <f>IF(B53="","",IFERROR(INDEX(備品台帳!$B$5:$B$304,MATCH(B53,備品台帳!$A$5:$A$304,0)),"（台帳に無い番号）"))</f>
        <v/>
      </c>
      <c r="D53" s="9" t="n"/>
      <c r="E53" s="9" t="n"/>
      <c r="F53" s="21" t="n"/>
      <c r="G53" s="21" t="n"/>
      <c r="H53" s="9" t="n"/>
      <c r="I53" s="24">
        <f>IF(B53="","",IF(G53&lt;&gt;"","返却済み",IF(AND(F53&lt;&gt;"",設定!$B$7&gt;F53),"返却遅れ","貸出中")))</f>
        <v/>
      </c>
    </row>
    <row r="54">
      <c r="A54" s="21" t="n"/>
      <c r="B54" s="20" t="n"/>
      <c r="C54" s="26">
        <f>IF(B54="","",IFERROR(INDEX(備品台帳!$B$5:$B$304,MATCH(B54,備品台帳!$A$5:$A$304,0)),"（台帳に無い番号）"))</f>
        <v/>
      </c>
      <c r="D54" s="9" t="n"/>
      <c r="E54" s="9" t="n"/>
      <c r="F54" s="21" t="n"/>
      <c r="G54" s="21" t="n"/>
      <c r="H54" s="9" t="n"/>
      <c r="I54" s="24">
        <f>IF(B54="","",IF(G54&lt;&gt;"","返却済み",IF(AND(F54&lt;&gt;"",設定!$B$7&gt;F54),"返却遅れ","貸出中")))</f>
        <v/>
      </c>
    </row>
    <row r="55">
      <c r="A55" s="21" t="n"/>
      <c r="B55" s="20" t="n"/>
      <c r="C55" s="26">
        <f>IF(B55="","",IFERROR(INDEX(備品台帳!$B$5:$B$304,MATCH(B55,備品台帳!$A$5:$A$304,0)),"（台帳に無い番号）"))</f>
        <v/>
      </c>
      <c r="D55" s="9" t="n"/>
      <c r="E55" s="9" t="n"/>
      <c r="F55" s="21" t="n"/>
      <c r="G55" s="21" t="n"/>
      <c r="H55" s="9" t="n"/>
      <c r="I55" s="24">
        <f>IF(B55="","",IF(G55&lt;&gt;"","返却済み",IF(AND(F55&lt;&gt;"",設定!$B$7&gt;F55),"返却遅れ","貸出中")))</f>
        <v/>
      </c>
    </row>
    <row r="56">
      <c r="A56" s="21" t="n"/>
      <c r="B56" s="20" t="n"/>
      <c r="C56" s="26">
        <f>IF(B56="","",IFERROR(INDEX(備品台帳!$B$5:$B$304,MATCH(B56,備品台帳!$A$5:$A$304,0)),"（台帳に無い番号）"))</f>
        <v/>
      </c>
      <c r="D56" s="9" t="n"/>
      <c r="E56" s="9" t="n"/>
      <c r="F56" s="21" t="n"/>
      <c r="G56" s="21" t="n"/>
      <c r="H56" s="9" t="n"/>
      <c r="I56" s="24">
        <f>IF(B56="","",IF(G56&lt;&gt;"","返却済み",IF(AND(F56&lt;&gt;"",設定!$B$7&gt;F56),"返却遅れ","貸出中")))</f>
        <v/>
      </c>
    </row>
    <row r="57">
      <c r="A57" s="21" t="n"/>
      <c r="B57" s="20" t="n"/>
      <c r="C57" s="26">
        <f>IF(B57="","",IFERROR(INDEX(備品台帳!$B$5:$B$304,MATCH(B57,備品台帳!$A$5:$A$304,0)),"（台帳に無い番号）"))</f>
        <v/>
      </c>
      <c r="D57" s="9" t="n"/>
      <c r="E57" s="9" t="n"/>
      <c r="F57" s="21" t="n"/>
      <c r="G57" s="21" t="n"/>
      <c r="H57" s="9" t="n"/>
      <c r="I57" s="24">
        <f>IF(B57="","",IF(G57&lt;&gt;"","返却済み",IF(AND(F57&lt;&gt;"",設定!$B$7&gt;F57),"返却遅れ","貸出中")))</f>
        <v/>
      </c>
    </row>
    <row r="58">
      <c r="A58" s="21" t="n"/>
      <c r="B58" s="20" t="n"/>
      <c r="C58" s="26">
        <f>IF(B58="","",IFERROR(INDEX(備品台帳!$B$5:$B$304,MATCH(B58,備品台帳!$A$5:$A$304,0)),"（台帳に無い番号）"))</f>
        <v/>
      </c>
      <c r="D58" s="9" t="n"/>
      <c r="E58" s="9" t="n"/>
      <c r="F58" s="21" t="n"/>
      <c r="G58" s="21" t="n"/>
      <c r="H58" s="9" t="n"/>
      <c r="I58" s="24">
        <f>IF(B58="","",IF(G58&lt;&gt;"","返却済み",IF(AND(F58&lt;&gt;"",設定!$B$7&gt;F58),"返却遅れ","貸出中")))</f>
        <v/>
      </c>
    </row>
    <row r="59">
      <c r="A59" s="21" t="n"/>
      <c r="B59" s="20" t="n"/>
      <c r="C59" s="26">
        <f>IF(B59="","",IFERROR(INDEX(備品台帳!$B$5:$B$304,MATCH(B59,備品台帳!$A$5:$A$304,0)),"（台帳に無い番号）"))</f>
        <v/>
      </c>
      <c r="D59" s="9" t="n"/>
      <c r="E59" s="9" t="n"/>
      <c r="F59" s="21" t="n"/>
      <c r="G59" s="21" t="n"/>
      <c r="H59" s="9" t="n"/>
      <c r="I59" s="24">
        <f>IF(B59="","",IF(G59&lt;&gt;"","返却済み",IF(AND(F59&lt;&gt;"",設定!$B$7&gt;F59),"返却遅れ","貸出中")))</f>
        <v/>
      </c>
    </row>
    <row r="60">
      <c r="A60" s="21" t="n"/>
      <c r="B60" s="20" t="n"/>
      <c r="C60" s="26">
        <f>IF(B60="","",IFERROR(INDEX(備品台帳!$B$5:$B$304,MATCH(B60,備品台帳!$A$5:$A$304,0)),"（台帳に無い番号）"))</f>
        <v/>
      </c>
      <c r="D60" s="9" t="n"/>
      <c r="E60" s="9" t="n"/>
      <c r="F60" s="21" t="n"/>
      <c r="G60" s="21" t="n"/>
      <c r="H60" s="9" t="n"/>
      <c r="I60" s="24">
        <f>IF(B60="","",IF(G60&lt;&gt;"","返却済み",IF(AND(F60&lt;&gt;"",設定!$B$7&gt;F60),"返却遅れ","貸出中")))</f>
        <v/>
      </c>
    </row>
    <row r="61">
      <c r="A61" s="21" t="n"/>
      <c r="B61" s="20" t="n"/>
      <c r="C61" s="26">
        <f>IF(B61="","",IFERROR(INDEX(備品台帳!$B$5:$B$304,MATCH(B61,備品台帳!$A$5:$A$304,0)),"（台帳に無い番号）"))</f>
        <v/>
      </c>
      <c r="D61" s="9" t="n"/>
      <c r="E61" s="9" t="n"/>
      <c r="F61" s="21" t="n"/>
      <c r="G61" s="21" t="n"/>
      <c r="H61" s="9" t="n"/>
      <c r="I61" s="24">
        <f>IF(B61="","",IF(G61&lt;&gt;"","返却済み",IF(AND(F61&lt;&gt;"",設定!$B$7&gt;F61),"返却遅れ","貸出中")))</f>
        <v/>
      </c>
    </row>
    <row r="62">
      <c r="A62" s="21" t="n"/>
      <c r="B62" s="20" t="n"/>
      <c r="C62" s="26">
        <f>IF(B62="","",IFERROR(INDEX(備品台帳!$B$5:$B$304,MATCH(B62,備品台帳!$A$5:$A$304,0)),"（台帳に無い番号）"))</f>
        <v/>
      </c>
      <c r="D62" s="9" t="n"/>
      <c r="E62" s="9" t="n"/>
      <c r="F62" s="21" t="n"/>
      <c r="G62" s="21" t="n"/>
      <c r="H62" s="9" t="n"/>
      <c r="I62" s="24">
        <f>IF(B62="","",IF(G62&lt;&gt;"","返却済み",IF(AND(F62&lt;&gt;"",設定!$B$7&gt;F62),"返却遅れ","貸出中")))</f>
        <v/>
      </c>
    </row>
    <row r="63">
      <c r="A63" s="21" t="n"/>
      <c r="B63" s="20" t="n"/>
      <c r="C63" s="26">
        <f>IF(B63="","",IFERROR(INDEX(備品台帳!$B$5:$B$304,MATCH(B63,備品台帳!$A$5:$A$304,0)),"（台帳に無い番号）"))</f>
        <v/>
      </c>
      <c r="D63" s="9" t="n"/>
      <c r="E63" s="9" t="n"/>
      <c r="F63" s="21" t="n"/>
      <c r="G63" s="21" t="n"/>
      <c r="H63" s="9" t="n"/>
      <c r="I63" s="24">
        <f>IF(B63="","",IF(G63&lt;&gt;"","返却済み",IF(AND(F63&lt;&gt;"",設定!$B$7&gt;F63),"返却遅れ","貸出中")))</f>
        <v/>
      </c>
    </row>
    <row r="64">
      <c r="A64" s="21" t="n"/>
      <c r="B64" s="20" t="n"/>
      <c r="C64" s="26">
        <f>IF(B64="","",IFERROR(INDEX(備品台帳!$B$5:$B$304,MATCH(B64,備品台帳!$A$5:$A$304,0)),"（台帳に無い番号）"))</f>
        <v/>
      </c>
      <c r="D64" s="9" t="n"/>
      <c r="E64" s="9" t="n"/>
      <c r="F64" s="21" t="n"/>
      <c r="G64" s="21" t="n"/>
      <c r="H64" s="9" t="n"/>
      <c r="I64" s="24">
        <f>IF(B64="","",IF(G64&lt;&gt;"","返却済み",IF(AND(F64&lt;&gt;"",設定!$B$7&gt;F64),"返却遅れ","貸出中")))</f>
        <v/>
      </c>
    </row>
    <row r="65">
      <c r="A65" s="21" t="n"/>
      <c r="B65" s="20" t="n"/>
      <c r="C65" s="26">
        <f>IF(B65="","",IFERROR(INDEX(備品台帳!$B$5:$B$304,MATCH(B65,備品台帳!$A$5:$A$304,0)),"（台帳に無い番号）"))</f>
        <v/>
      </c>
      <c r="D65" s="9" t="n"/>
      <c r="E65" s="9" t="n"/>
      <c r="F65" s="21" t="n"/>
      <c r="G65" s="21" t="n"/>
      <c r="H65" s="9" t="n"/>
      <c r="I65" s="24">
        <f>IF(B65="","",IF(G65&lt;&gt;"","返却済み",IF(AND(F65&lt;&gt;"",設定!$B$7&gt;F65),"返却遅れ","貸出中")))</f>
        <v/>
      </c>
    </row>
    <row r="66">
      <c r="A66" s="21" t="n"/>
      <c r="B66" s="20" t="n"/>
      <c r="C66" s="26">
        <f>IF(B66="","",IFERROR(INDEX(備品台帳!$B$5:$B$304,MATCH(B66,備品台帳!$A$5:$A$304,0)),"（台帳に無い番号）"))</f>
        <v/>
      </c>
      <c r="D66" s="9" t="n"/>
      <c r="E66" s="9" t="n"/>
      <c r="F66" s="21" t="n"/>
      <c r="G66" s="21" t="n"/>
      <c r="H66" s="9" t="n"/>
      <c r="I66" s="24">
        <f>IF(B66="","",IF(G66&lt;&gt;"","返却済み",IF(AND(F66&lt;&gt;"",設定!$B$7&gt;F66),"返却遅れ","貸出中")))</f>
        <v/>
      </c>
    </row>
    <row r="67">
      <c r="A67" s="21" t="n"/>
      <c r="B67" s="20" t="n"/>
      <c r="C67" s="26">
        <f>IF(B67="","",IFERROR(INDEX(備品台帳!$B$5:$B$304,MATCH(B67,備品台帳!$A$5:$A$304,0)),"（台帳に無い番号）"))</f>
        <v/>
      </c>
      <c r="D67" s="9" t="n"/>
      <c r="E67" s="9" t="n"/>
      <c r="F67" s="21" t="n"/>
      <c r="G67" s="21" t="n"/>
      <c r="H67" s="9" t="n"/>
      <c r="I67" s="24">
        <f>IF(B67="","",IF(G67&lt;&gt;"","返却済み",IF(AND(F67&lt;&gt;"",設定!$B$7&gt;F67),"返却遅れ","貸出中")))</f>
        <v/>
      </c>
    </row>
    <row r="68">
      <c r="A68" s="21" t="n"/>
      <c r="B68" s="20" t="n"/>
      <c r="C68" s="26">
        <f>IF(B68="","",IFERROR(INDEX(備品台帳!$B$5:$B$304,MATCH(B68,備品台帳!$A$5:$A$304,0)),"（台帳に無い番号）"))</f>
        <v/>
      </c>
      <c r="D68" s="9" t="n"/>
      <c r="E68" s="9" t="n"/>
      <c r="F68" s="21" t="n"/>
      <c r="G68" s="21" t="n"/>
      <c r="H68" s="9" t="n"/>
      <c r="I68" s="24">
        <f>IF(B68="","",IF(G68&lt;&gt;"","返却済み",IF(AND(F68&lt;&gt;"",設定!$B$7&gt;F68),"返却遅れ","貸出中")))</f>
        <v/>
      </c>
    </row>
    <row r="69">
      <c r="A69" s="21" t="n"/>
      <c r="B69" s="20" t="n"/>
      <c r="C69" s="26">
        <f>IF(B69="","",IFERROR(INDEX(備品台帳!$B$5:$B$304,MATCH(B69,備品台帳!$A$5:$A$304,0)),"（台帳に無い番号）"))</f>
        <v/>
      </c>
      <c r="D69" s="9" t="n"/>
      <c r="E69" s="9" t="n"/>
      <c r="F69" s="21" t="n"/>
      <c r="G69" s="21" t="n"/>
      <c r="H69" s="9" t="n"/>
      <c r="I69" s="24">
        <f>IF(B69="","",IF(G69&lt;&gt;"","返却済み",IF(AND(F69&lt;&gt;"",設定!$B$7&gt;F69),"返却遅れ","貸出中")))</f>
        <v/>
      </c>
    </row>
    <row r="70">
      <c r="A70" s="21" t="n"/>
      <c r="B70" s="20" t="n"/>
      <c r="C70" s="26">
        <f>IF(B70="","",IFERROR(INDEX(備品台帳!$B$5:$B$304,MATCH(B70,備品台帳!$A$5:$A$304,0)),"（台帳に無い番号）"))</f>
        <v/>
      </c>
      <c r="D70" s="9" t="n"/>
      <c r="E70" s="9" t="n"/>
      <c r="F70" s="21" t="n"/>
      <c r="G70" s="21" t="n"/>
      <c r="H70" s="9" t="n"/>
      <c r="I70" s="24">
        <f>IF(B70="","",IF(G70&lt;&gt;"","返却済み",IF(AND(F70&lt;&gt;"",設定!$B$7&gt;F70),"返却遅れ","貸出中")))</f>
        <v/>
      </c>
    </row>
    <row r="71">
      <c r="A71" s="21" t="n"/>
      <c r="B71" s="20" t="n"/>
      <c r="C71" s="26">
        <f>IF(B71="","",IFERROR(INDEX(備品台帳!$B$5:$B$304,MATCH(B71,備品台帳!$A$5:$A$304,0)),"（台帳に無い番号）"))</f>
        <v/>
      </c>
      <c r="D71" s="9" t="n"/>
      <c r="E71" s="9" t="n"/>
      <c r="F71" s="21" t="n"/>
      <c r="G71" s="21" t="n"/>
      <c r="H71" s="9" t="n"/>
      <c r="I71" s="24">
        <f>IF(B71="","",IF(G71&lt;&gt;"","返却済み",IF(AND(F71&lt;&gt;"",設定!$B$7&gt;F71),"返却遅れ","貸出中")))</f>
        <v/>
      </c>
    </row>
    <row r="72">
      <c r="A72" s="21" t="n"/>
      <c r="B72" s="20" t="n"/>
      <c r="C72" s="26">
        <f>IF(B72="","",IFERROR(INDEX(備品台帳!$B$5:$B$304,MATCH(B72,備品台帳!$A$5:$A$304,0)),"（台帳に無い番号）"))</f>
        <v/>
      </c>
      <c r="D72" s="9" t="n"/>
      <c r="E72" s="9" t="n"/>
      <c r="F72" s="21" t="n"/>
      <c r="G72" s="21" t="n"/>
      <c r="H72" s="9" t="n"/>
      <c r="I72" s="24">
        <f>IF(B72="","",IF(G72&lt;&gt;"","返却済み",IF(AND(F72&lt;&gt;"",設定!$B$7&gt;F72),"返却遅れ","貸出中")))</f>
        <v/>
      </c>
    </row>
    <row r="73">
      <c r="A73" s="21" t="n"/>
      <c r="B73" s="20" t="n"/>
      <c r="C73" s="26">
        <f>IF(B73="","",IFERROR(INDEX(備品台帳!$B$5:$B$304,MATCH(B73,備品台帳!$A$5:$A$304,0)),"（台帳に無い番号）"))</f>
        <v/>
      </c>
      <c r="D73" s="9" t="n"/>
      <c r="E73" s="9" t="n"/>
      <c r="F73" s="21" t="n"/>
      <c r="G73" s="21" t="n"/>
      <c r="H73" s="9" t="n"/>
      <c r="I73" s="24">
        <f>IF(B73="","",IF(G73&lt;&gt;"","返却済み",IF(AND(F73&lt;&gt;"",設定!$B$7&gt;F73),"返却遅れ","貸出中")))</f>
        <v/>
      </c>
    </row>
    <row r="74">
      <c r="A74" s="21" t="n"/>
      <c r="B74" s="20" t="n"/>
      <c r="C74" s="26">
        <f>IF(B74="","",IFERROR(INDEX(備品台帳!$B$5:$B$304,MATCH(B74,備品台帳!$A$5:$A$304,0)),"（台帳に無い番号）"))</f>
        <v/>
      </c>
      <c r="D74" s="9" t="n"/>
      <c r="E74" s="9" t="n"/>
      <c r="F74" s="21" t="n"/>
      <c r="G74" s="21" t="n"/>
      <c r="H74" s="9" t="n"/>
      <c r="I74" s="24">
        <f>IF(B74="","",IF(G74&lt;&gt;"","返却済み",IF(AND(F74&lt;&gt;"",設定!$B$7&gt;F74),"返却遅れ","貸出中")))</f>
        <v/>
      </c>
    </row>
    <row r="75">
      <c r="A75" s="21" t="n"/>
      <c r="B75" s="20" t="n"/>
      <c r="C75" s="26">
        <f>IF(B75="","",IFERROR(INDEX(備品台帳!$B$5:$B$304,MATCH(B75,備品台帳!$A$5:$A$304,0)),"（台帳に無い番号）"))</f>
        <v/>
      </c>
      <c r="D75" s="9" t="n"/>
      <c r="E75" s="9" t="n"/>
      <c r="F75" s="21" t="n"/>
      <c r="G75" s="21" t="n"/>
      <c r="H75" s="9" t="n"/>
      <c r="I75" s="24">
        <f>IF(B75="","",IF(G75&lt;&gt;"","返却済み",IF(AND(F75&lt;&gt;"",設定!$B$7&gt;F75),"返却遅れ","貸出中")))</f>
        <v/>
      </c>
    </row>
    <row r="76">
      <c r="A76" s="21" t="n"/>
      <c r="B76" s="20" t="n"/>
      <c r="C76" s="26">
        <f>IF(B76="","",IFERROR(INDEX(備品台帳!$B$5:$B$304,MATCH(B76,備品台帳!$A$5:$A$304,0)),"（台帳に無い番号）"))</f>
        <v/>
      </c>
      <c r="D76" s="9" t="n"/>
      <c r="E76" s="9" t="n"/>
      <c r="F76" s="21" t="n"/>
      <c r="G76" s="21" t="n"/>
      <c r="H76" s="9" t="n"/>
      <c r="I76" s="24">
        <f>IF(B76="","",IF(G76&lt;&gt;"","返却済み",IF(AND(F76&lt;&gt;"",設定!$B$7&gt;F76),"返却遅れ","貸出中")))</f>
        <v/>
      </c>
    </row>
    <row r="77">
      <c r="A77" s="21" t="n"/>
      <c r="B77" s="20" t="n"/>
      <c r="C77" s="26">
        <f>IF(B77="","",IFERROR(INDEX(備品台帳!$B$5:$B$304,MATCH(B77,備品台帳!$A$5:$A$304,0)),"（台帳に無い番号）"))</f>
        <v/>
      </c>
      <c r="D77" s="9" t="n"/>
      <c r="E77" s="9" t="n"/>
      <c r="F77" s="21" t="n"/>
      <c r="G77" s="21" t="n"/>
      <c r="H77" s="9" t="n"/>
      <c r="I77" s="24">
        <f>IF(B77="","",IF(G77&lt;&gt;"","返却済み",IF(AND(F77&lt;&gt;"",設定!$B$7&gt;F77),"返却遅れ","貸出中")))</f>
        <v/>
      </c>
    </row>
    <row r="78">
      <c r="A78" s="21" t="n"/>
      <c r="B78" s="20" t="n"/>
      <c r="C78" s="26">
        <f>IF(B78="","",IFERROR(INDEX(備品台帳!$B$5:$B$304,MATCH(B78,備品台帳!$A$5:$A$304,0)),"（台帳に無い番号）"))</f>
        <v/>
      </c>
      <c r="D78" s="9" t="n"/>
      <c r="E78" s="9" t="n"/>
      <c r="F78" s="21" t="n"/>
      <c r="G78" s="21" t="n"/>
      <c r="H78" s="9" t="n"/>
      <c r="I78" s="24">
        <f>IF(B78="","",IF(G78&lt;&gt;"","返却済み",IF(AND(F78&lt;&gt;"",設定!$B$7&gt;F78),"返却遅れ","貸出中")))</f>
        <v/>
      </c>
    </row>
    <row r="79">
      <c r="A79" s="21" t="n"/>
      <c r="B79" s="20" t="n"/>
      <c r="C79" s="26">
        <f>IF(B79="","",IFERROR(INDEX(備品台帳!$B$5:$B$304,MATCH(B79,備品台帳!$A$5:$A$304,0)),"（台帳に無い番号）"))</f>
        <v/>
      </c>
      <c r="D79" s="9" t="n"/>
      <c r="E79" s="9" t="n"/>
      <c r="F79" s="21" t="n"/>
      <c r="G79" s="21" t="n"/>
      <c r="H79" s="9" t="n"/>
      <c r="I79" s="24">
        <f>IF(B79="","",IF(G79&lt;&gt;"","返却済み",IF(AND(F79&lt;&gt;"",設定!$B$7&gt;F79),"返却遅れ","貸出中")))</f>
        <v/>
      </c>
    </row>
    <row r="80">
      <c r="A80" s="21" t="n"/>
      <c r="B80" s="20" t="n"/>
      <c r="C80" s="26">
        <f>IF(B80="","",IFERROR(INDEX(備品台帳!$B$5:$B$304,MATCH(B80,備品台帳!$A$5:$A$304,0)),"（台帳に無い番号）"))</f>
        <v/>
      </c>
      <c r="D80" s="9" t="n"/>
      <c r="E80" s="9" t="n"/>
      <c r="F80" s="21" t="n"/>
      <c r="G80" s="21" t="n"/>
      <c r="H80" s="9" t="n"/>
      <c r="I80" s="24">
        <f>IF(B80="","",IF(G80&lt;&gt;"","返却済み",IF(AND(F80&lt;&gt;"",設定!$B$7&gt;F80),"返却遅れ","貸出中")))</f>
        <v/>
      </c>
    </row>
    <row r="81">
      <c r="A81" s="21" t="n"/>
      <c r="B81" s="20" t="n"/>
      <c r="C81" s="26">
        <f>IF(B81="","",IFERROR(INDEX(備品台帳!$B$5:$B$304,MATCH(B81,備品台帳!$A$5:$A$304,0)),"（台帳に無い番号）"))</f>
        <v/>
      </c>
      <c r="D81" s="9" t="n"/>
      <c r="E81" s="9" t="n"/>
      <c r="F81" s="21" t="n"/>
      <c r="G81" s="21" t="n"/>
      <c r="H81" s="9" t="n"/>
      <c r="I81" s="24">
        <f>IF(B81="","",IF(G81&lt;&gt;"","返却済み",IF(AND(F81&lt;&gt;"",設定!$B$7&gt;F81),"返却遅れ","貸出中")))</f>
        <v/>
      </c>
    </row>
    <row r="82">
      <c r="A82" s="21" t="n"/>
      <c r="B82" s="20" t="n"/>
      <c r="C82" s="26">
        <f>IF(B82="","",IFERROR(INDEX(備品台帳!$B$5:$B$304,MATCH(B82,備品台帳!$A$5:$A$304,0)),"（台帳に無い番号）"))</f>
        <v/>
      </c>
      <c r="D82" s="9" t="n"/>
      <c r="E82" s="9" t="n"/>
      <c r="F82" s="21" t="n"/>
      <c r="G82" s="21" t="n"/>
      <c r="H82" s="9" t="n"/>
      <c r="I82" s="24">
        <f>IF(B82="","",IF(G82&lt;&gt;"","返却済み",IF(AND(F82&lt;&gt;"",設定!$B$7&gt;F82),"返却遅れ","貸出中")))</f>
        <v/>
      </c>
    </row>
    <row r="83">
      <c r="A83" s="21" t="n"/>
      <c r="B83" s="20" t="n"/>
      <c r="C83" s="26">
        <f>IF(B83="","",IFERROR(INDEX(備品台帳!$B$5:$B$304,MATCH(B83,備品台帳!$A$5:$A$304,0)),"（台帳に無い番号）"))</f>
        <v/>
      </c>
      <c r="D83" s="9" t="n"/>
      <c r="E83" s="9" t="n"/>
      <c r="F83" s="21" t="n"/>
      <c r="G83" s="21" t="n"/>
      <c r="H83" s="9" t="n"/>
      <c r="I83" s="24">
        <f>IF(B83="","",IF(G83&lt;&gt;"","返却済み",IF(AND(F83&lt;&gt;"",設定!$B$7&gt;F83),"返却遅れ","貸出中")))</f>
        <v/>
      </c>
    </row>
    <row r="84">
      <c r="A84" s="21" t="n"/>
      <c r="B84" s="20" t="n"/>
      <c r="C84" s="26">
        <f>IF(B84="","",IFERROR(INDEX(備品台帳!$B$5:$B$304,MATCH(B84,備品台帳!$A$5:$A$304,0)),"（台帳に無い番号）"))</f>
        <v/>
      </c>
      <c r="D84" s="9" t="n"/>
      <c r="E84" s="9" t="n"/>
      <c r="F84" s="21" t="n"/>
      <c r="G84" s="21" t="n"/>
      <c r="H84" s="9" t="n"/>
      <c r="I84" s="24">
        <f>IF(B84="","",IF(G84&lt;&gt;"","返却済み",IF(AND(F84&lt;&gt;"",設定!$B$7&gt;F84),"返却遅れ","貸出中")))</f>
        <v/>
      </c>
    </row>
    <row r="85">
      <c r="A85" s="21" t="n"/>
      <c r="B85" s="20" t="n"/>
      <c r="C85" s="26">
        <f>IF(B85="","",IFERROR(INDEX(備品台帳!$B$5:$B$304,MATCH(B85,備品台帳!$A$5:$A$304,0)),"（台帳に無い番号）"))</f>
        <v/>
      </c>
      <c r="D85" s="9" t="n"/>
      <c r="E85" s="9" t="n"/>
      <c r="F85" s="21" t="n"/>
      <c r="G85" s="21" t="n"/>
      <c r="H85" s="9" t="n"/>
      <c r="I85" s="24">
        <f>IF(B85="","",IF(G85&lt;&gt;"","返却済み",IF(AND(F85&lt;&gt;"",設定!$B$7&gt;F85),"返却遅れ","貸出中")))</f>
        <v/>
      </c>
    </row>
    <row r="86">
      <c r="A86" s="21" t="n"/>
      <c r="B86" s="20" t="n"/>
      <c r="C86" s="26">
        <f>IF(B86="","",IFERROR(INDEX(備品台帳!$B$5:$B$304,MATCH(B86,備品台帳!$A$5:$A$304,0)),"（台帳に無い番号）"))</f>
        <v/>
      </c>
      <c r="D86" s="9" t="n"/>
      <c r="E86" s="9" t="n"/>
      <c r="F86" s="21" t="n"/>
      <c r="G86" s="21" t="n"/>
      <c r="H86" s="9" t="n"/>
      <c r="I86" s="24">
        <f>IF(B86="","",IF(G86&lt;&gt;"","返却済み",IF(AND(F86&lt;&gt;"",設定!$B$7&gt;F86),"返却遅れ","貸出中")))</f>
        <v/>
      </c>
    </row>
    <row r="87">
      <c r="A87" s="21" t="n"/>
      <c r="B87" s="20" t="n"/>
      <c r="C87" s="26">
        <f>IF(B87="","",IFERROR(INDEX(備品台帳!$B$5:$B$304,MATCH(B87,備品台帳!$A$5:$A$304,0)),"（台帳に無い番号）"))</f>
        <v/>
      </c>
      <c r="D87" s="9" t="n"/>
      <c r="E87" s="9" t="n"/>
      <c r="F87" s="21" t="n"/>
      <c r="G87" s="21" t="n"/>
      <c r="H87" s="9" t="n"/>
      <c r="I87" s="24">
        <f>IF(B87="","",IF(G87&lt;&gt;"","返却済み",IF(AND(F87&lt;&gt;"",設定!$B$7&gt;F87),"返却遅れ","貸出中")))</f>
        <v/>
      </c>
    </row>
    <row r="88">
      <c r="A88" s="21" t="n"/>
      <c r="B88" s="20" t="n"/>
      <c r="C88" s="26">
        <f>IF(B88="","",IFERROR(INDEX(備品台帳!$B$5:$B$304,MATCH(B88,備品台帳!$A$5:$A$304,0)),"（台帳に無い番号）"))</f>
        <v/>
      </c>
      <c r="D88" s="9" t="n"/>
      <c r="E88" s="9" t="n"/>
      <c r="F88" s="21" t="n"/>
      <c r="G88" s="21" t="n"/>
      <c r="H88" s="9" t="n"/>
      <c r="I88" s="24">
        <f>IF(B88="","",IF(G88&lt;&gt;"","返却済み",IF(AND(F88&lt;&gt;"",設定!$B$7&gt;F88),"返却遅れ","貸出中")))</f>
        <v/>
      </c>
    </row>
    <row r="89">
      <c r="A89" s="21" t="n"/>
      <c r="B89" s="20" t="n"/>
      <c r="C89" s="26">
        <f>IF(B89="","",IFERROR(INDEX(備品台帳!$B$5:$B$304,MATCH(B89,備品台帳!$A$5:$A$304,0)),"（台帳に無い番号）"))</f>
        <v/>
      </c>
      <c r="D89" s="9" t="n"/>
      <c r="E89" s="9" t="n"/>
      <c r="F89" s="21" t="n"/>
      <c r="G89" s="21" t="n"/>
      <c r="H89" s="9" t="n"/>
      <c r="I89" s="24">
        <f>IF(B89="","",IF(G89&lt;&gt;"","返却済み",IF(AND(F89&lt;&gt;"",設定!$B$7&gt;F89),"返却遅れ","貸出中")))</f>
        <v/>
      </c>
    </row>
    <row r="90">
      <c r="A90" s="21" t="n"/>
      <c r="B90" s="20" t="n"/>
      <c r="C90" s="26">
        <f>IF(B90="","",IFERROR(INDEX(備品台帳!$B$5:$B$304,MATCH(B90,備品台帳!$A$5:$A$304,0)),"（台帳に無い番号）"))</f>
        <v/>
      </c>
      <c r="D90" s="9" t="n"/>
      <c r="E90" s="9" t="n"/>
      <c r="F90" s="21" t="n"/>
      <c r="G90" s="21" t="n"/>
      <c r="H90" s="9" t="n"/>
      <c r="I90" s="24">
        <f>IF(B90="","",IF(G90&lt;&gt;"","返却済み",IF(AND(F90&lt;&gt;"",設定!$B$7&gt;F90),"返却遅れ","貸出中")))</f>
        <v/>
      </c>
    </row>
    <row r="91">
      <c r="A91" s="21" t="n"/>
      <c r="B91" s="20" t="n"/>
      <c r="C91" s="26">
        <f>IF(B91="","",IFERROR(INDEX(備品台帳!$B$5:$B$304,MATCH(B91,備品台帳!$A$5:$A$304,0)),"（台帳に無い番号）"))</f>
        <v/>
      </c>
      <c r="D91" s="9" t="n"/>
      <c r="E91" s="9" t="n"/>
      <c r="F91" s="21" t="n"/>
      <c r="G91" s="21" t="n"/>
      <c r="H91" s="9" t="n"/>
      <c r="I91" s="24">
        <f>IF(B91="","",IF(G91&lt;&gt;"","返却済み",IF(AND(F91&lt;&gt;"",設定!$B$7&gt;F91),"返却遅れ","貸出中")))</f>
        <v/>
      </c>
    </row>
    <row r="92">
      <c r="A92" s="21" t="n"/>
      <c r="B92" s="20" t="n"/>
      <c r="C92" s="26">
        <f>IF(B92="","",IFERROR(INDEX(備品台帳!$B$5:$B$304,MATCH(B92,備品台帳!$A$5:$A$304,0)),"（台帳に無い番号）"))</f>
        <v/>
      </c>
      <c r="D92" s="9" t="n"/>
      <c r="E92" s="9" t="n"/>
      <c r="F92" s="21" t="n"/>
      <c r="G92" s="21" t="n"/>
      <c r="H92" s="9" t="n"/>
      <c r="I92" s="24">
        <f>IF(B92="","",IF(G92&lt;&gt;"","返却済み",IF(AND(F92&lt;&gt;"",設定!$B$7&gt;F92),"返却遅れ","貸出中")))</f>
        <v/>
      </c>
    </row>
    <row r="93">
      <c r="A93" s="21" t="n"/>
      <c r="B93" s="20" t="n"/>
      <c r="C93" s="26">
        <f>IF(B93="","",IFERROR(INDEX(備品台帳!$B$5:$B$304,MATCH(B93,備品台帳!$A$5:$A$304,0)),"（台帳に無い番号）"))</f>
        <v/>
      </c>
      <c r="D93" s="9" t="n"/>
      <c r="E93" s="9" t="n"/>
      <c r="F93" s="21" t="n"/>
      <c r="G93" s="21" t="n"/>
      <c r="H93" s="9" t="n"/>
      <c r="I93" s="24">
        <f>IF(B93="","",IF(G93&lt;&gt;"","返却済み",IF(AND(F93&lt;&gt;"",設定!$B$7&gt;F93),"返却遅れ","貸出中")))</f>
        <v/>
      </c>
    </row>
    <row r="94">
      <c r="A94" s="21" t="n"/>
      <c r="B94" s="20" t="n"/>
      <c r="C94" s="26">
        <f>IF(B94="","",IFERROR(INDEX(備品台帳!$B$5:$B$304,MATCH(B94,備品台帳!$A$5:$A$304,0)),"（台帳に無い番号）"))</f>
        <v/>
      </c>
      <c r="D94" s="9" t="n"/>
      <c r="E94" s="9" t="n"/>
      <c r="F94" s="21" t="n"/>
      <c r="G94" s="21" t="n"/>
      <c r="H94" s="9" t="n"/>
      <c r="I94" s="24">
        <f>IF(B94="","",IF(G94&lt;&gt;"","返却済み",IF(AND(F94&lt;&gt;"",設定!$B$7&gt;F94),"返却遅れ","貸出中")))</f>
        <v/>
      </c>
    </row>
    <row r="95">
      <c r="A95" s="21" t="n"/>
      <c r="B95" s="20" t="n"/>
      <c r="C95" s="26">
        <f>IF(B95="","",IFERROR(INDEX(備品台帳!$B$5:$B$304,MATCH(B95,備品台帳!$A$5:$A$304,0)),"（台帳に無い番号）"))</f>
        <v/>
      </c>
      <c r="D95" s="9" t="n"/>
      <c r="E95" s="9" t="n"/>
      <c r="F95" s="21" t="n"/>
      <c r="G95" s="21" t="n"/>
      <c r="H95" s="9" t="n"/>
      <c r="I95" s="24">
        <f>IF(B95="","",IF(G95&lt;&gt;"","返却済み",IF(AND(F95&lt;&gt;"",設定!$B$7&gt;F95),"返却遅れ","貸出中")))</f>
        <v/>
      </c>
    </row>
    <row r="96">
      <c r="A96" s="21" t="n"/>
      <c r="B96" s="20" t="n"/>
      <c r="C96" s="26">
        <f>IF(B96="","",IFERROR(INDEX(備品台帳!$B$5:$B$304,MATCH(B96,備品台帳!$A$5:$A$304,0)),"（台帳に無い番号）"))</f>
        <v/>
      </c>
      <c r="D96" s="9" t="n"/>
      <c r="E96" s="9" t="n"/>
      <c r="F96" s="21" t="n"/>
      <c r="G96" s="21" t="n"/>
      <c r="H96" s="9" t="n"/>
      <c r="I96" s="24">
        <f>IF(B96="","",IF(G96&lt;&gt;"","返却済み",IF(AND(F96&lt;&gt;"",設定!$B$7&gt;F96),"返却遅れ","貸出中")))</f>
        <v/>
      </c>
    </row>
    <row r="97">
      <c r="A97" s="21" t="n"/>
      <c r="B97" s="20" t="n"/>
      <c r="C97" s="26">
        <f>IF(B97="","",IFERROR(INDEX(備品台帳!$B$5:$B$304,MATCH(B97,備品台帳!$A$5:$A$304,0)),"（台帳に無い番号）"))</f>
        <v/>
      </c>
      <c r="D97" s="9" t="n"/>
      <c r="E97" s="9" t="n"/>
      <c r="F97" s="21" t="n"/>
      <c r="G97" s="21" t="n"/>
      <c r="H97" s="9" t="n"/>
      <c r="I97" s="24">
        <f>IF(B97="","",IF(G97&lt;&gt;"","返却済み",IF(AND(F97&lt;&gt;"",設定!$B$7&gt;F97),"返却遅れ","貸出中")))</f>
        <v/>
      </c>
    </row>
    <row r="98">
      <c r="A98" s="21" t="n"/>
      <c r="B98" s="20" t="n"/>
      <c r="C98" s="26">
        <f>IF(B98="","",IFERROR(INDEX(備品台帳!$B$5:$B$304,MATCH(B98,備品台帳!$A$5:$A$304,0)),"（台帳に無い番号）"))</f>
        <v/>
      </c>
      <c r="D98" s="9" t="n"/>
      <c r="E98" s="9" t="n"/>
      <c r="F98" s="21" t="n"/>
      <c r="G98" s="21" t="n"/>
      <c r="H98" s="9" t="n"/>
      <c r="I98" s="24">
        <f>IF(B98="","",IF(G98&lt;&gt;"","返却済み",IF(AND(F98&lt;&gt;"",設定!$B$7&gt;F98),"返却遅れ","貸出中")))</f>
        <v/>
      </c>
    </row>
    <row r="99">
      <c r="A99" s="21" t="n"/>
      <c r="B99" s="20" t="n"/>
      <c r="C99" s="26">
        <f>IF(B99="","",IFERROR(INDEX(備品台帳!$B$5:$B$304,MATCH(B99,備品台帳!$A$5:$A$304,0)),"（台帳に無い番号）"))</f>
        <v/>
      </c>
      <c r="D99" s="9" t="n"/>
      <c r="E99" s="9" t="n"/>
      <c r="F99" s="21" t="n"/>
      <c r="G99" s="21" t="n"/>
      <c r="H99" s="9" t="n"/>
      <c r="I99" s="24">
        <f>IF(B99="","",IF(G99&lt;&gt;"","返却済み",IF(AND(F99&lt;&gt;"",設定!$B$7&gt;F99),"返却遅れ","貸出中")))</f>
        <v/>
      </c>
    </row>
    <row r="100">
      <c r="A100" s="21" t="n"/>
      <c r="B100" s="20" t="n"/>
      <c r="C100" s="26">
        <f>IF(B100="","",IFERROR(INDEX(備品台帳!$B$5:$B$304,MATCH(B100,備品台帳!$A$5:$A$304,0)),"（台帳に無い番号）"))</f>
        <v/>
      </c>
      <c r="D100" s="9" t="n"/>
      <c r="E100" s="9" t="n"/>
      <c r="F100" s="21" t="n"/>
      <c r="G100" s="21" t="n"/>
      <c r="H100" s="9" t="n"/>
      <c r="I100" s="24">
        <f>IF(B100="","",IF(G100&lt;&gt;"","返却済み",IF(AND(F100&lt;&gt;"",設定!$B$7&gt;F100),"返却遅れ","貸出中")))</f>
        <v/>
      </c>
    </row>
    <row r="101">
      <c r="A101" s="21" t="n"/>
      <c r="B101" s="20" t="n"/>
      <c r="C101" s="26">
        <f>IF(B101="","",IFERROR(INDEX(備品台帳!$B$5:$B$304,MATCH(B101,備品台帳!$A$5:$A$304,0)),"（台帳に無い番号）"))</f>
        <v/>
      </c>
      <c r="D101" s="9" t="n"/>
      <c r="E101" s="9" t="n"/>
      <c r="F101" s="21" t="n"/>
      <c r="G101" s="21" t="n"/>
      <c r="H101" s="9" t="n"/>
      <c r="I101" s="24">
        <f>IF(B101="","",IF(G101&lt;&gt;"","返却済み",IF(AND(F101&lt;&gt;"",設定!$B$7&gt;F101),"返却遅れ","貸出中")))</f>
        <v/>
      </c>
    </row>
    <row r="102">
      <c r="A102" s="21" t="n"/>
      <c r="B102" s="20" t="n"/>
      <c r="C102" s="26">
        <f>IF(B102="","",IFERROR(INDEX(備品台帳!$B$5:$B$304,MATCH(B102,備品台帳!$A$5:$A$304,0)),"（台帳に無い番号）"))</f>
        <v/>
      </c>
      <c r="D102" s="9" t="n"/>
      <c r="E102" s="9" t="n"/>
      <c r="F102" s="21" t="n"/>
      <c r="G102" s="21" t="n"/>
      <c r="H102" s="9" t="n"/>
      <c r="I102" s="24">
        <f>IF(B102="","",IF(G102&lt;&gt;"","返却済み",IF(AND(F102&lt;&gt;"",設定!$B$7&gt;F102),"返却遅れ","貸出中")))</f>
        <v/>
      </c>
    </row>
    <row r="103">
      <c r="A103" s="21" t="n"/>
      <c r="B103" s="20" t="n"/>
      <c r="C103" s="26">
        <f>IF(B103="","",IFERROR(INDEX(備品台帳!$B$5:$B$304,MATCH(B103,備品台帳!$A$5:$A$304,0)),"（台帳に無い番号）"))</f>
        <v/>
      </c>
      <c r="D103" s="9" t="n"/>
      <c r="E103" s="9" t="n"/>
      <c r="F103" s="21" t="n"/>
      <c r="G103" s="21" t="n"/>
      <c r="H103" s="9" t="n"/>
      <c r="I103" s="24">
        <f>IF(B103="","",IF(G103&lt;&gt;"","返却済み",IF(AND(F103&lt;&gt;"",設定!$B$7&gt;F103),"返却遅れ","貸出中")))</f>
        <v/>
      </c>
    </row>
    <row r="104">
      <c r="A104" s="21" t="n"/>
      <c r="B104" s="20" t="n"/>
      <c r="C104" s="26">
        <f>IF(B104="","",IFERROR(INDEX(備品台帳!$B$5:$B$304,MATCH(B104,備品台帳!$A$5:$A$304,0)),"（台帳に無い番号）"))</f>
        <v/>
      </c>
      <c r="D104" s="9" t="n"/>
      <c r="E104" s="9" t="n"/>
      <c r="F104" s="21" t="n"/>
      <c r="G104" s="21" t="n"/>
      <c r="H104" s="9" t="n"/>
      <c r="I104" s="24">
        <f>IF(B104="","",IF(G104&lt;&gt;"","返却済み",IF(AND(F104&lt;&gt;"",設定!$B$7&gt;F104),"返却遅れ","貸出中")))</f>
        <v/>
      </c>
    </row>
    <row r="105">
      <c r="A105" s="21" t="n"/>
      <c r="B105" s="20" t="n"/>
      <c r="C105" s="26">
        <f>IF(B105="","",IFERROR(INDEX(備品台帳!$B$5:$B$304,MATCH(B105,備品台帳!$A$5:$A$304,0)),"（台帳に無い番号）"))</f>
        <v/>
      </c>
      <c r="D105" s="9" t="n"/>
      <c r="E105" s="9" t="n"/>
      <c r="F105" s="21" t="n"/>
      <c r="G105" s="21" t="n"/>
      <c r="H105" s="9" t="n"/>
      <c r="I105" s="24">
        <f>IF(B105="","",IF(G105&lt;&gt;"","返却済み",IF(AND(F105&lt;&gt;"",設定!$B$7&gt;F105),"返却遅れ","貸出中")))</f>
        <v/>
      </c>
    </row>
    <row r="106">
      <c r="A106" s="21" t="n"/>
      <c r="B106" s="20" t="n"/>
      <c r="C106" s="26">
        <f>IF(B106="","",IFERROR(INDEX(備品台帳!$B$5:$B$304,MATCH(B106,備品台帳!$A$5:$A$304,0)),"（台帳に無い番号）"))</f>
        <v/>
      </c>
      <c r="D106" s="9" t="n"/>
      <c r="E106" s="9" t="n"/>
      <c r="F106" s="21" t="n"/>
      <c r="G106" s="21" t="n"/>
      <c r="H106" s="9" t="n"/>
      <c r="I106" s="24">
        <f>IF(B106="","",IF(G106&lt;&gt;"","返却済み",IF(AND(F106&lt;&gt;"",設定!$B$7&gt;F106),"返却遅れ","貸出中")))</f>
        <v/>
      </c>
    </row>
    <row r="107">
      <c r="A107" s="21" t="n"/>
      <c r="B107" s="20" t="n"/>
      <c r="C107" s="26">
        <f>IF(B107="","",IFERROR(INDEX(備品台帳!$B$5:$B$304,MATCH(B107,備品台帳!$A$5:$A$304,0)),"（台帳に無い番号）"))</f>
        <v/>
      </c>
      <c r="D107" s="9" t="n"/>
      <c r="E107" s="9" t="n"/>
      <c r="F107" s="21" t="n"/>
      <c r="G107" s="21" t="n"/>
      <c r="H107" s="9" t="n"/>
      <c r="I107" s="24">
        <f>IF(B107="","",IF(G107&lt;&gt;"","返却済み",IF(AND(F107&lt;&gt;"",設定!$B$7&gt;F107),"返却遅れ","貸出中")))</f>
        <v/>
      </c>
    </row>
    <row r="108">
      <c r="A108" s="21" t="n"/>
      <c r="B108" s="20" t="n"/>
      <c r="C108" s="26">
        <f>IF(B108="","",IFERROR(INDEX(備品台帳!$B$5:$B$304,MATCH(B108,備品台帳!$A$5:$A$304,0)),"（台帳に無い番号）"))</f>
        <v/>
      </c>
      <c r="D108" s="9" t="n"/>
      <c r="E108" s="9" t="n"/>
      <c r="F108" s="21" t="n"/>
      <c r="G108" s="21" t="n"/>
      <c r="H108" s="9" t="n"/>
      <c r="I108" s="24">
        <f>IF(B108="","",IF(G108&lt;&gt;"","返却済み",IF(AND(F108&lt;&gt;"",設定!$B$7&gt;F108),"返却遅れ","貸出中")))</f>
        <v/>
      </c>
    </row>
    <row r="109">
      <c r="A109" s="21" t="n"/>
      <c r="B109" s="20" t="n"/>
      <c r="C109" s="26">
        <f>IF(B109="","",IFERROR(INDEX(備品台帳!$B$5:$B$304,MATCH(B109,備品台帳!$A$5:$A$304,0)),"（台帳に無い番号）"))</f>
        <v/>
      </c>
      <c r="D109" s="9" t="n"/>
      <c r="E109" s="9" t="n"/>
      <c r="F109" s="21" t="n"/>
      <c r="G109" s="21" t="n"/>
      <c r="H109" s="9" t="n"/>
      <c r="I109" s="24">
        <f>IF(B109="","",IF(G109&lt;&gt;"","返却済み",IF(AND(F109&lt;&gt;"",設定!$B$7&gt;F109),"返却遅れ","貸出中")))</f>
        <v/>
      </c>
    </row>
    <row r="110">
      <c r="A110" s="21" t="n"/>
      <c r="B110" s="20" t="n"/>
      <c r="C110" s="26">
        <f>IF(B110="","",IFERROR(INDEX(備品台帳!$B$5:$B$304,MATCH(B110,備品台帳!$A$5:$A$304,0)),"（台帳に無い番号）"))</f>
        <v/>
      </c>
      <c r="D110" s="9" t="n"/>
      <c r="E110" s="9" t="n"/>
      <c r="F110" s="21" t="n"/>
      <c r="G110" s="21" t="n"/>
      <c r="H110" s="9" t="n"/>
      <c r="I110" s="24">
        <f>IF(B110="","",IF(G110&lt;&gt;"","返却済み",IF(AND(F110&lt;&gt;"",設定!$B$7&gt;F110),"返却遅れ","貸出中")))</f>
        <v/>
      </c>
    </row>
    <row r="111">
      <c r="A111" s="21" t="n"/>
      <c r="B111" s="20" t="n"/>
      <c r="C111" s="26">
        <f>IF(B111="","",IFERROR(INDEX(備品台帳!$B$5:$B$304,MATCH(B111,備品台帳!$A$5:$A$304,0)),"（台帳に無い番号）"))</f>
        <v/>
      </c>
      <c r="D111" s="9" t="n"/>
      <c r="E111" s="9" t="n"/>
      <c r="F111" s="21" t="n"/>
      <c r="G111" s="21" t="n"/>
      <c r="H111" s="9" t="n"/>
      <c r="I111" s="24">
        <f>IF(B111="","",IF(G111&lt;&gt;"","返却済み",IF(AND(F111&lt;&gt;"",設定!$B$7&gt;F111),"返却遅れ","貸出中")))</f>
        <v/>
      </c>
    </row>
    <row r="112">
      <c r="A112" s="21" t="n"/>
      <c r="B112" s="20" t="n"/>
      <c r="C112" s="26">
        <f>IF(B112="","",IFERROR(INDEX(備品台帳!$B$5:$B$304,MATCH(B112,備品台帳!$A$5:$A$304,0)),"（台帳に無い番号）"))</f>
        <v/>
      </c>
      <c r="D112" s="9" t="n"/>
      <c r="E112" s="9" t="n"/>
      <c r="F112" s="21" t="n"/>
      <c r="G112" s="21" t="n"/>
      <c r="H112" s="9" t="n"/>
      <c r="I112" s="24">
        <f>IF(B112="","",IF(G112&lt;&gt;"","返却済み",IF(AND(F112&lt;&gt;"",設定!$B$7&gt;F112),"返却遅れ","貸出中")))</f>
        <v/>
      </c>
    </row>
    <row r="113">
      <c r="A113" s="21" t="n"/>
      <c r="B113" s="20" t="n"/>
      <c r="C113" s="26">
        <f>IF(B113="","",IFERROR(INDEX(備品台帳!$B$5:$B$304,MATCH(B113,備品台帳!$A$5:$A$304,0)),"（台帳に無い番号）"))</f>
        <v/>
      </c>
      <c r="D113" s="9" t="n"/>
      <c r="E113" s="9" t="n"/>
      <c r="F113" s="21" t="n"/>
      <c r="G113" s="21" t="n"/>
      <c r="H113" s="9" t="n"/>
      <c r="I113" s="24">
        <f>IF(B113="","",IF(G113&lt;&gt;"","返却済み",IF(AND(F113&lt;&gt;"",設定!$B$7&gt;F113),"返却遅れ","貸出中")))</f>
        <v/>
      </c>
    </row>
    <row r="114">
      <c r="A114" s="21" t="n"/>
      <c r="B114" s="20" t="n"/>
      <c r="C114" s="26">
        <f>IF(B114="","",IFERROR(INDEX(備品台帳!$B$5:$B$304,MATCH(B114,備品台帳!$A$5:$A$304,0)),"（台帳に無い番号）"))</f>
        <v/>
      </c>
      <c r="D114" s="9" t="n"/>
      <c r="E114" s="9" t="n"/>
      <c r="F114" s="21" t="n"/>
      <c r="G114" s="21" t="n"/>
      <c r="H114" s="9" t="n"/>
      <c r="I114" s="24">
        <f>IF(B114="","",IF(G114&lt;&gt;"","返却済み",IF(AND(F114&lt;&gt;"",設定!$B$7&gt;F114),"返却遅れ","貸出中")))</f>
        <v/>
      </c>
    </row>
    <row r="115">
      <c r="A115" s="21" t="n"/>
      <c r="B115" s="20" t="n"/>
      <c r="C115" s="26">
        <f>IF(B115="","",IFERROR(INDEX(備品台帳!$B$5:$B$304,MATCH(B115,備品台帳!$A$5:$A$304,0)),"（台帳に無い番号）"))</f>
        <v/>
      </c>
      <c r="D115" s="9" t="n"/>
      <c r="E115" s="9" t="n"/>
      <c r="F115" s="21" t="n"/>
      <c r="G115" s="21" t="n"/>
      <c r="H115" s="9" t="n"/>
      <c r="I115" s="24">
        <f>IF(B115="","",IF(G115&lt;&gt;"","返却済み",IF(AND(F115&lt;&gt;"",設定!$B$7&gt;F115),"返却遅れ","貸出中")))</f>
        <v/>
      </c>
    </row>
    <row r="116">
      <c r="A116" s="21" t="n"/>
      <c r="B116" s="20" t="n"/>
      <c r="C116" s="26">
        <f>IF(B116="","",IFERROR(INDEX(備品台帳!$B$5:$B$304,MATCH(B116,備品台帳!$A$5:$A$304,0)),"（台帳に無い番号）"))</f>
        <v/>
      </c>
      <c r="D116" s="9" t="n"/>
      <c r="E116" s="9" t="n"/>
      <c r="F116" s="21" t="n"/>
      <c r="G116" s="21" t="n"/>
      <c r="H116" s="9" t="n"/>
      <c r="I116" s="24">
        <f>IF(B116="","",IF(G116&lt;&gt;"","返却済み",IF(AND(F116&lt;&gt;"",設定!$B$7&gt;F116),"返却遅れ","貸出中")))</f>
        <v/>
      </c>
    </row>
    <row r="117">
      <c r="A117" s="21" t="n"/>
      <c r="B117" s="20" t="n"/>
      <c r="C117" s="26">
        <f>IF(B117="","",IFERROR(INDEX(備品台帳!$B$5:$B$304,MATCH(B117,備品台帳!$A$5:$A$304,0)),"（台帳に無い番号）"))</f>
        <v/>
      </c>
      <c r="D117" s="9" t="n"/>
      <c r="E117" s="9" t="n"/>
      <c r="F117" s="21" t="n"/>
      <c r="G117" s="21" t="n"/>
      <c r="H117" s="9" t="n"/>
      <c r="I117" s="24">
        <f>IF(B117="","",IF(G117&lt;&gt;"","返却済み",IF(AND(F117&lt;&gt;"",設定!$B$7&gt;F117),"返却遅れ","貸出中")))</f>
        <v/>
      </c>
    </row>
    <row r="118">
      <c r="A118" s="21" t="n"/>
      <c r="B118" s="20" t="n"/>
      <c r="C118" s="26">
        <f>IF(B118="","",IFERROR(INDEX(備品台帳!$B$5:$B$304,MATCH(B118,備品台帳!$A$5:$A$304,0)),"（台帳に無い番号）"))</f>
        <v/>
      </c>
      <c r="D118" s="9" t="n"/>
      <c r="E118" s="9" t="n"/>
      <c r="F118" s="21" t="n"/>
      <c r="G118" s="21" t="n"/>
      <c r="H118" s="9" t="n"/>
      <c r="I118" s="24">
        <f>IF(B118="","",IF(G118&lt;&gt;"","返却済み",IF(AND(F118&lt;&gt;"",設定!$B$7&gt;F118),"返却遅れ","貸出中")))</f>
        <v/>
      </c>
    </row>
    <row r="119">
      <c r="A119" s="21" t="n"/>
      <c r="B119" s="20" t="n"/>
      <c r="C119" s="26">
        <f>IF(B119="","",IFERROR(INDEX(備品台帳!$B$5:$B$304,MATCH(B119,備品台帳!$A$5:$A$304,0)),"（台帳に無い番号）"))</f>
        <v/>
      </c>
      <c r="D119" s="9" t="n"/>
      <c r="E119" s="9" t="n"/>
      <c r="F119" s="21" t="n"/>
      <c r="G119" s="21" t="n"/>
      <c r="H119" s="9" t="n"/>
      <c r="I119" s="24">
        <f>IF(B119="","",IF(G119&lt;&gt;"","返却済み",IF(AND(F119&lt;&gt;"",設定!$B$7&gt;F119),"返却遅れ","貸出中")))</f>
        <v/>
      </c>
    </row>
    <row r="120">
      <c r="A120" s="21" t="n"/>
      <c r="B120" s="20" t="n"/>
      <c r="C120" s="26">
        <f>IF(B120="","",IFERROR(INDEX(備品台帳!$B$5:$B$304,MATCH(B120,備品台帳!$A$5:$A$304,0)),"（台帳に無い番号）"))</f>
        <v/>
      </c>
      <c r="D120" s="9" t="n"/>
      <c r="E120" s="9" t="n"/>
      <c r="F120" s="21" t="n"/>
      <c r="G120" s="21" t="n"/>
      <c r="H120" s="9" t="n"/>
      <c r="I120" s="24">
        <f>IF(B120="","",IF(G120&lt;&gt;"","返却済み",IF(AND(F120&lt;&gt;"",設定!$B$7&gt;F120),"返却遅れ","貸出中")))</f>
        <v/>
      </c>
    </row>
    <row r="121">
      <c r="A121" s="21" t="n"/>
      <c r="B121" s="20" t="n"/>
      <c r="C121" s="26">
        <f>IF(B121="","",IFERROR(INDEX(備品台帳!$B$5:$B$304,MATCH(B121,備品台帳!$A$5:$A$304,0)),"（台帳に無い番号）"))</f>
        <v/>
      </c>
      <c r="D121" s="9" t="n"/>
      <c r="E121" s="9" t="n"/>
      <c r="F121" s="21" t="n"/>
      <c r="G121" s="21" t="n"/>
      <c r="H121" s="9" t="n"/>
      <c r="I121" s="24">
        <f>IF(B121="","",IF(G121&lt;&gt;"","返却済み",IF(AND(F121&lt;&gt;"",設定!$B$7&gt;F121),"返却遅れ","貸出中")))</f>
        <v/>
      </c>
    </row>
    <row r="122">
      <c r="A122" s="21" t="n"/>
      <c r="B122" s="20" t="n"/>
      <c r="C122" s="26">
        <f>IF(B122="","",IFERROR(INDEX(備品台帳!$B$5:$B$304,MATCH(B122,備品台帳!$A$5:$A$304,0)),"（台帳に無い番号）"))</f>
        <v/>
      </c>
      <c r="D122" s="9" t="n"/>
      <c r="E122" s="9" t="n"/>
      <c r="F122" s="21" t="n"/>
      <c r="G122" s="21" t="n"/>
      <c r="H122" s="9" t="n"/>
      <c r="I122" s="24">
        <f>IF(B122="","",IF(G122&lt;&gt;"","返却済み",IF(AND(F122&lt;&gt;"",設定!$B$7&gt;F122),"返却遅れ","貸出中")))</f>
        <v/>
      </c>
    </row>
    <row r="123">
      <c r="A123" s="21" t="n"/>
      <c r="B123" s="20" t="n"/>
      <c r="C123" s="26">
        <f>IF(B123="","",IFERROR(INDEX(備品台帳!$B$5:$B$304,MATCH(B123,備品台帳!$A$5:$A$304,0)),"（台帳に無い番号）"))</f>
        <v/>
      </c>
      <c r="D123" s="9" t="n"/>
      <c r="E123" s="9" t="n"/>
      <c r="F123" s="21" t="n"/>
      <c r="G123" s="21" t="n"/>
      <c r="H123" s="9" t="n"/>
      <c r="I123" s="24">
        <f>IF(B123="","",IF(G123&lt;&gt;"","返却済み",IF(AND(F123&lt;&gt;"",設定!$B$7&gt;F123),"返却遅れ","貸出中")))</f>
        <v/>
      </c>
    </row>
    <row r="124">
      <c r="A124" s="21" t="n"/>
      <c r="B124" s="20" t="n"/>
      <c r="C124" s="26">
        <f>IF(B124="","",IFERROR(INDEX(備品台帳!$B$5:$B$304,MATCH(B124,備品台帳!$A$5:$A$304,0)),"（台帳に無い番号）"))</f>
        <v/>
      </c>
      <c r="D124" s="9" t="n"/>
      <c r="E124" s="9" t="n"/>
      <c r="F124" s="21" t="n"/>
      <c r="G124" s="21" t="n"/>
      <c r="H124" s="9" t="n"/>
      <c r="I124" s="24">
        <f>IF(B124="","",IF(G124&lt;&gt;"","返却済み",IF(AND(F124&lt;&gt;"",設定!$B$7&gt;F124),"返却遅れ","貸出中")))</f>
        <v/>
      </c>
    </row>
    <row r="125">
      <c r="A125" s="21" t="n"/>
      <c r="B125" s="20" t="n"/>
      <c r="C125" s="26">
        <f>IF(B125="","",IFERROR(INDEX(備品台帳!$B$5:$B$304,MATCH(B125,備品台帳!$A$5:$A$304,0)),"（台帳に無い番号）"))</f>
        <v/>
      </c>
      <c r="D125" s="9" t="n"/>
      <c r="E125" s="9" t="n"/>
      <c r="F125" s="21" t="n"/>
      <c r="G125" s="21" t="n"/>
      <c r="H125" s="9" t="n"/>
      <c r="I125" s="24">
        <f>IF(B125="","",IF(G125&lt;&gt;"","返却済み",IF(AND(F125&lt;&gt;"",設定!$B$7&gt;F125),"返却遅れ","貸出中")))</f>
        <v/>
      </c>
    </row>
    <row r="126">
      <c r="A126" s="21" t="n"/>
      <c r="B126" s="20" t="n"/>
      <c r="C126" s="26">
        <f>IF(B126="","",IFERROR(INDEX(備品台帳!$B$5:$B$304,MATCH(B126,備品台帳!$A$5:$A$304,0)),"（台帳に無い番号）"))</f>
        <v/>
      </c>
      <c r="D126" s="9" t="n"/>
      <c r="E126" s="9" t="n"/>
      <c r="F126" s="21" t="n"/>
      <c r="G126" s="21" t="n"/>
      <c r="H126" s="9" t="n"/>
      <c r="I126" s="24">
        <f>IF(B126="","",IF(G126&lt;&gt;"","返却済み",IF(AND(F126&lt;&gt;"",設定!$B$7&gt;F126),"返却遅れ","貸出中")))</f>
        <v/>
      </c>
    </row>
    <row r="127">
      <c r="A127" s="21" t="n"/>
      <c r="B127" s="20" t="n"/>
      <c r="C127" s="26">
        <f>IF(B127="","",IFERROR(INDEX(備品台帳!$B$5:$B$304,MATCH(B127,備品台帳!$A$5:$A$304,0)),"（台帳に無い番号）"))</f>
        <v/>
      </c>
      <c r="D127" s="9" t="n"/>
      <c r="E127" s="9" t="n"/>
      <c r="F127" s="21" t="n"/>
      <c r="G127" s="21" t="n"/>
      <c r="H127" s="9" t="n"/>
      <c r="I127" s="24">
        <f>IF(B127="","",IF(G127&lt;&gt;"","返却済み",IF(AND(F127&lt;&gt;"",設定!$B$7&gt;F127),"返却遅れ","貸出中")))</f>
        <v/>
      </c>
    </row>
    <row r="128">
      <c r="A128" s="21" t="n"/>
      <c r="B128" s="20" t="n"/>
      <c r="C128" s="26">
        <f>IF(B128="","",IFERROR(INDEX(備品台帳!$B$5:$B$304,MATCH(B128,備品台帳!$A$5:$A$304,0)),"（台帳に無い番号）"))</f>
        <v/>
      </c>
      <c r="D128" s="9" t="n"/>
      <c r="E128" s="9" t="n"/>
      <c r="F128" s="21" t="n"/>
      <c r="G128" s="21" t="n"/>
      <c r="H128" s="9" t="n"/>
      <c r="I128" s="24">
        <f>IF(B128="","",IF(G128&lt;&gt;"","返却済み",IF(AND(F128&lt;&gt;"",設定!$B$7&gt;F128),"返却遅れ","貸出中")))</f>
        <v/>
      </c>
    </row>
    <row r="129">
      <c r="A129" s="21" t="n"/>
      <c r="B129" s="20" t="n"/>
      <c r="C129" s="26">
        <f>IF(B129="","",IFERROR(INDEX(備品台帳!$B$5:$B$304,MATCH(B129,備品台帳!$A$5:$A$304,0)),"（台帳に無い番号）"))</f>
        <v/>
      </c>
      <c r="D129" s="9" t="n"/>
      <c r="E129" s="9" t="n"/>
      <c r="F129" s="21" t="n"/>
      <c r="G129" s="21" t="n"/>
      <c r="H129" s="9" t="n"/>
      <c r="I129" s="24">
        <f>IF(B129="","",IF(G129&lt;&gt;"","返却済み",IF(AND(F129&lt;&gt;"",設定!$B$7&gt;F129),"返却遅れ","貸出中")))</f>
        <v/>
      </c>
    </row>
    <row r="130">
      <c r="A130" s="21" t="n"/>
      <c r="B130" s="20" t="n"/>
      <c r="C130" s="26">
        <f>IF(B130="","",IFERROR(INDEX(備品台帳!$B$5:$B$304,MATCH(B130,備品台帳!$A$5:$A$304,0)),"（台帳に無い番号）"))</f>
        <v/>
      </c>
      <c r="D130" s="9" t="n"/>
      <c r="E130" s="9" t="n"/>
      <c r="F130" s="21" t="n"/>
      <c r="G130" s="21" t="n"/>
      <c r="H130" s="9" t="n"/>
      <c r="I130" s="24">
        <f>IF(B130="","",IF(G130&lt;&gt;"","返却済み",IF(AND(F130&lt;&gt;"",設定!$B$7&gt;F130),"返却遅れ","貸出中")))</f>
        <v/>
      </c>
    </row>
    <row r="131">
      <c r="A131" s="21" t="n"/>
      <c r="B131" s="20" t="n"/>
      <c r="C131" s="26">
        <f>IF(B131="","",IFERROR(INDEX(備品台帳!$B$5:$B$304,MATCH(B131,備品台帳!$A$5:$A$304,0)),"（台帳に無い番号）"))</f>
        <v/>
      </c>
      <c r="D131" s="9" t="n"/>
      <c r="E131" s="9" t="n"/>
      <c r="F131" s="21" t="n"/>
      <c r="G131" s="21" t="n"/>
      <c r="H131" s="9" t="n"/>
      <c r="I131" s="24">
        <f>IF(B131="","",IF(G131&lt;&gt;"","返却済み",IF(AND(F131&lt;&gt;"",設定!$B$7&gt;F131),"返却遅れ","貸出中")))</f>
        <v/>
      </c>
    </row>
    <row r="132">
      <c r="A132" s="21" t="n"/>
      <c r="B132" s="20" t="n"/>
      <c r="C132" s="26">
        <f>IF(B132="","",IFERROR(INDEX(備品台帳!$B$5:$B$304,MATCH(B132,備品台帳!$A$5:$A$304,0)),"（台帳に無い番号）"))</f>
        <v/>
      </c>
      <c r="D132" s="9" t="n"/>
      <c r="E132" s="9" t="n"/>
      <c r="F132" s="21" t="n"/>
      <c r="G132" s="21" t="n"/>
      <c r="H132" s="9" t="n"/>
      <c r="I132" s="24">
        <f>IF(B132="","",IF(G132&lt;&gt;"","返却済み",IF(AND(F132&lt;&gt;"",設定!$B$7&gt;F132),"返却遅れ","貸出中")))</f>
        <v/>
      </c>
    </row>
    <row r="133">
      <c r="A133" s="21" t="n"/>
      <c r="B133" s="20" t="n"/>
      <c r="C133" s="26">
        <f>IF(B133="","",IFERROR(INDEX(備品台帳!$B$5:$B$304,MATCH(B133,備品台帳!$A$5:$A$304,0)),"（台帳に無い番号）"))</f>
        <v/>
      </c>
      <c r="D133" s="9" t="n"/>
      <c r="E133" s="9" t="n"/>
      <c r="F133" s="21" t="n"/>
      <c r="G133" s="21" t="n"/>
      <c r="H133" s="9" t="n"/>
      <c r="I133" s="24">
        <f>IF(B133="","",IF(G133&lt;&gt;"","返却済み",IF(AND(F133&lt;&gt;"",設定!$B$7&gt;F133),"返却遅れ","貸出中")))</f>
        <v/>
      </c>
    </row>
    <row r="134">
      <c r="A134" s="21" t="n"/>
      <c r="B134" s="20" t="n"/>
      <c r="C134" s="26">
        <f>IF(B134="","",IFERROR(INDEX(備品台帳!$B$5:$B$304,MATCH(B134,備品台帳!$A$5:$A$304,0)),"（台帳に無い番号）"))</f>
        <v/>
      </c>
      <c r="D134" s="9" t="n"/>
      <c r="E134" s="9" t="n"/>
      <c r="F134" s="21" t="n"/>
      <c r="G134" s="21" t="n"/>
      <c r="H134" s="9" t="n"/>
      <c r="I134" s="24">
        <f>IF(B134="","",IF(G134&lt;&gt;"","返却済み",IF(AND(F134&lt;&gt;"",設定!$B$7&gt;F134),"返却遅れ","貸出中")))</f>
        <v/>
      </c>
    </row>
    <row r="135">
      <c r="A135" s="21" t="n"/>
      <c r="B135" s="20" t="n"/>
      <c r="C135" s="26">
        <f>IF(B135="","",IFERROR(INDEX(備品台帳!$B$5:$B$304,MATCH(B135,備品台帳!$A$5:$A$304,0)),"（台帳に無い番号）"))</f>
        <v/>
      </c>
      <c r="D135" s="9" t="n"/>
      <c r="E135" s="9" t="n"/>
      <c r="F135" s="21" t="n"/>
      <c r="G135" s="21" t="n"/>
      <c r="H135" s="9" t="n"/>
      <c r="I135" s="24">
        <f>IF(B135="","",IF(G135&lt;&gt;"","返却済み",IF(AND(F135&lt;&gt;"",設定!$B$7&gt;F135),"返却遅れ","貸出中")))</f>
        <v/>
      </c>
    </row>
    <row r="136">
      <c r="A136" s="21" t="n"/>
      <c r="B136" s="20" t="n"/>
      <c r="C136" s="26">
        <f>IF(B136="","",IFERROR(INDEX(備品台帳!$B$5:$B$304,MATCH(B136,備品台帳!$A$5:$A$304,0)),"（台帳に無い番号）"))</f>
        <v/>
      </c>
      <c r="D136" s="9" t="n"/>
      <c r="E136" s="9" t="n"/>
      <c r="F136" s="21" t="n"/>
      <c r="G136" s="21" t="n"/>
      <c r="H136" s="9" t="n"/>
      <c r="I136" s="24">
        <f>IF(B136="","",IF(G136&lt;&gt;"","返却済み",IF(AND(F136&lt;&gt;"",設定!$B$7&gt;F136),"返却遅れ","貸出中")))</f>
        <v/>
      </c>
    </row>
    <row r="137">
      <c r="A137" s="21" t="n"/>
      <c r="B137" s="20" t="n"/>
      <c r="C137" s="26">
        <f>IF(B137="","",IFERROR(INDEX(備品台帳!$B$5:$B$304,MATCH(B137,備品台帳!$A$5:$A$304,0)),"（台帳に無い番号）"))</f>
        <v/>
      </c>
      <c r="D137" s="9" t="n"/>
      <c r="E137" s="9" t="n"/>
      <c r="F137" s="21" t="n"/>
      <c r="G137" s="21" t="n"/>
      <c r="H137" s="9" t="n"/>
      <c r="I137" s="24">
        <f>IF(B137="","",IF(G137&lt;&gt;"","返却済み",IF(AND(F137&lt;&gt;"",設定!$B$7&gt;F137),"返却遅れ","貸出中")))</f>
        <v/>
      </c>
    </row>
    <row r="138">
      <c r="A138" s="21" t="n"/>
      <c r="B138" s="20" t="n"/>
      <c r="C138" s="26">
        <f>IF(B138="","",IFERROR(INDEX(備品台帳!$B$5:$B$304,MATCH(B138,備品台帳!$A$5:$A$304,0)),"（台帳に無い番号）"))</f>
        <v/>
      </c>
      <c r="D138" s="9" t="n"/>
      <c r="E138" s="9" t="n"/>
      <c r="F138" s="21" t="n"/>
      <c r="G138" s="21" t="n"/>
      <c r="H138" s="9" t="n"/>
      <c r="I138" s="24">
        <f>IF(B138="","",IF(G138&lt;&gt;"","返却済み",IF(AND(F138&lt;&gt;"",設定!$B$7&gt;F138),"返却遅れ","貸出中")))</f>
        <v/>
      </c>
    </row>
    <row r="139">
      <c r="A139" s="21" t="n"/>
      <c r="B139" s="20" t="n"/>
      <c r="C139" s="26">
        <f>IF(B139="","",IFERROR(INDEX(備品台帳!$B$5:$B$304,MATCH(B139,備品台帳!$A$5:$A$304,0)),"（台帳に無い番号）"))</f>
        <v/>
      </c>
      <c r="D139" s="9" t="n"/>
      <c r="E139" s="9" t="n"/>
      <c r="F139" s="21" t="n"/>
      <c r="G139" s="21" t="n"/>
      <c r="H139" s="9" t="n"/>
      <c r="I139" s="24">
        <f>IF(B139="","",IF(G139&lt;&gt;"","返却済み",IF(AND(F139&lt;&gt;"",設定!$B$7&gt;F139),"返却遅れ","貸出中")))</f>
        <v/>
      </c>
    </row>
    <row r="140">
      <c r="A140" s="21" t="n"/>
      <c r="B140" s="20" t="n"/>
      <c r="C140" s="26">
        <f>IF(B140="","",IFERROR(INDEX(備品台帳!$B$5:$B$304,MATCH(B140,備品台帳!$A$5:$A$304,0)),"（台帳に無い番号）"))</f>
        <v/>
      </c>
      <c r="D140" s="9" t="n"/>
      <c r="E140" s="9" t="n"/>
      <c r="F140" s="21" t="n"/>
      <c r="G140" s="21" t="n"/>
      <c r="H140" s="9" t="n"/>
      <c r="I140" s="24">
        <f>IF(B140="","",IF(G140&lt;&gt;"","返却済み",IF(AND(F140&lt;&gt;"",設定!$B$7&gt;F140),"返却遅れ","貸出中")))</f>
        <v/>
      </c>
    </row>
    <row r="141">
      <c r="A141" s="21" t="n"/>
      <c r="B141" s="20" t="n"/>
      <c r="C141" s="26">
        <f>IF(B141="","",IFERROR(INDEX(備品台帳!$B$5:$B$304,MATCH(B141,備品台帳!$A$5:$A$304,0)),"（台帳に無い番号）"))</f>
        <v/>
      </c>
      <c r="D141" s="9" t="n"/>
      <c r="E141" s="9" t="n"/>
      <c r="F141" s="21" t="n"/>
      <c r="G141" s="21" t="n"/>
      <c r="H141" s="9" t="n"/>
      <c r="I141" s="24">
        <f>IF(B141="","",IF(G141&lt;&gt;"","返却済み",IF(AND(F141&lt;&gt;"",設定!$B$7&gt;F141),"返却遅れ","貸出中")))</f>
        <v/>
      </c>
    </row>
    <row r="142">
      <c r="A142" s="21" t="n"/>
      <c r="B142" s="20" t="n"/>
      <c r="C142" s="26">
        <f>IF(B142="","",IFERROR(INDEX(備品台帳!$B$5:$B$304,MATCH(B142,備品台帳!$A$5:$A$304,0)),"（台帳に無い番号）"))</f>
        <v/>
      </c>
      <c r="D142" s="9" t="n"/>
      <c r="E142" s="9" t="n"/>
      <c r="F142" s="21" t="n"/>
      <c r="G142" s="21" t="n"/>
      <c r="H142" s="9" t="n"/>
      <c r="I142" s="24">
        <f>IF(B142="","",IF(G142&lt;&gt;"","返却済み",IF(AND(F142&lt;&gt;"",設定!$B$7&gt;F142),"返却遅れ","貸出中")))</f>
        <v/>
      </c>
    </row>
    <row r="143">
      <c r="A143" s="21" t="n"/>
      <c r="B143" s="20" t="n"/>
      <c r="C143" s="26">
        <f>IF(B143="","",IFERROR(INDEX(備品台帳!$B$5:$B$304,MATCH(B143,備品台帳!$A$5:$A$304,0)),"（台帳に無い番号）"))</f>
        <v/>
      </c>
      <c r="D143" s="9" t="n"/>
      <c r="E143" s="9" t="n"/>
      <c r="F143" s="21" t="n"/>
      <c r="G143" s="21" t="n"/>
      <c r="H143" s="9" t="n"/>
      <c r="I143" s="24">
        <f>IF(B143="","",IF(G143&lt;&gt;"","返却済み",IF(AND(F143&lt;&gt;"",設定!$B$7&gt;F143),"返却遅れ","貸出中")))</f>
        <v/>
      </c>
    </row>
    <row r="144">
      <c r="A144" s="21" t="n"/>
      <c r="B144" s="20" t="n"/>
      <c r="C144" s="26">
        <f>IF(B144="","",IFERROR(INDEX(備品台帳!$B$5:$B$304,MATCH(B144,備品台帳!$A$5:$A$304,0)),"（台帳に無い番号）"))</f>
        <v/>
      </c>
      <c r="D144" s="9" t="n"/>
      <c r="E144" s="9" t="n"/>
      <c r="F144" s="21" t="n"/>
      <c r="G144" s="21" t="n"/>
      <c r="H144" s="9" t="n"/>
      <c r="I144" s="24">
        <f>IF(B144="","",IF(G144&lt;&gt;"","返却済み",IF(AND(F144&lt;&gt;"",設定!$B$7&gt;F144),"返却遅れ","貸出中")))</f>
        <v/>
      </c>
    </row>
    <row r="145">
      <c r="A145" s="21" t="n"/>
      <c r="B145" s="20" t="n"/>
      <c r="C145" s="26">
        <f>IF(B145="","",IFERROR(INDEX(備品台帳!$B$5:$B$304,MATCH(B145,備品台帳!$A$5:$A$304,0)),"（台帳に無い番号）"))</f>
        <v/>
      </c>
      <c r="D145" s="9" t="n"/>
      <c r="E145" s="9" t="n"/>
      <c r="F145" s="21" t="n"/>
      <c r="G145" s="21" t="n"/>
      <c r="H145" s="9" t="n"/>
      <c r="I145" s="24">
        <f>IF(B145="","",IF(G145&lt;&gt;"","返却済み",IF(AND(F145&lt;&gt;"",設定!$B$7&gt;F145),"返却遅れ","貸出中")))</f>
        <v/>
      </c>
    </row>
    <row r="146">
      <c r="A146" s="21" t="n"/>
      <c r="B146" s="20" t="n"/>
      <c r="C146" s="26">
        <f>IF(B146="","",IFERROR(INDEX(備品台帳!$B$5:$B$304,MATCH(B146,備品台帳!$A$5:$A$304,0)),"（台帳に無い番号）"))</f>
        <v/>
      </c>
      <c r="D146" s="9" t="n"/>
      <c r="E146" s="9" t="n"/>
      <c r="F146" s="21" t="n"/>
      <c r="G146" s="21" t="n"/>
      <c r="H146" s="9" t="n"/>
      <c r="I146" s="24">
        <f>IF(B146="","",IF(G146&lt;&gt;"","返却済み",IF(AND(F146&lt;&gt;"",設定!$B$7&gt;F146),"返却遅れ","貸出中")))</f>
        <v/>
      </c>
    </row>
    <row r="147">
      <c r="A147" s="21" t="n"/>
      <c r="B147" s="20" t="n"/>
      <c r="C147" s="26">
        <f>IF(B147="","",IFERROR(INDEX(備品台帳!$B$5:$B$304,MATCH(B147,備品台帳!$A$5:$A$304,0)),"（台帳に無い番号）"))</f>
        <v/>
      </c>
      <c r="D147" s="9" t="n"/>
      <c r="E147" s="9" t="n"/>
      <c r="F147" s="21" t="n"/>
      <c r="G147" s="21" t="n"/>
      <c r="H147" s="9" t="n"/>
      <c r="I147" s="24">
        <f>IF(B147="","",IF(G147&lt;&gt;"","返却済み",IF(AND(F147&lt;&gt;"",設定!$B$7&gt;F147),"返却遅れ","貸出中")))</f>
        <v/>
      </c>
    </row>
    <row r="148">
      <c r="A148" s="21" t="n"/>
      <c r="B148" s="20" t="n"/>
      <c r="C148" s="26">
        <f>IF(B148="","",IFERROR(INDEX(備品台帳!$B$5:$B$304,MATCH(B148,備品台帳!$A$5:$A$304,0)),"（台帳に無い番号）"))</f>
        <v/>
      </c>
      <c r="D148" s="9" t="n"/>
      <c r="E148" s="9" t="n"/>
      <c r="F148" s="21" t="n"/>
      <c r="G148" s="21" t="n"/>
      <c r="H148" s="9" t="n"/>
      <c r="I148" s="24">
        <f>IF(B148="","",IF(G148&lt;&gt;"","返却済み",IF(AND(F148&lt;&gt;"",設定!$B$7&gt;F148),"返却遅れ","貸出中")))</f>
        <v/>
      </c>
    </row>
    <row r="149">
      <c r="A149" s="21" t="n"/>
      <c r="B149" s="20" t="n"/>
      <c r="C149" s="26">
        <f>IF(B149="","",IFERROR(INDEX(備品台帳!$B$5:$B$304,MATCH(B149,備品台帳!$A$5:$A$304,0)),"（台帳に無い番号）"))</f>
        <v/>
      </c>
      <c r="D149" s="9" t="n"/>
      <c r="E149" s="9" t="n"/>
      <c r="F149" s="21" t="n"/>
      <c r="G149" s="21" t="n"/>
      <c r="H149" s="9" t="n"/>
      <c r="I149" s="24">
        <f>IF(B149="","",IF(G149&lt;&gt;"","返却済み",IF(AND(F149&lt;&gt;"",設定!$B$7&gt;F149),"返却遅れ","貸出中")))</f>
        <v/>
      </c>
    </row>
    <row r="150">
      <c r="A150" s="21" t="n"/>
      <c r="B150" s="20" t="n"/>
      <c r="C150" s="26">
        <f>IF(B150="","",IFERROR(INDEX(備品台帳!$B$5:$B$304,MATCH(B150,備品台帳!$A$5:$A$304,0)),"（台帳に無い番号）"))</f>
        <v/>
      </c>
      <c r="D150" s="9" t="n"/>
      <c r="E150" s="9" t="n"/>
      <c r="F150" s="21" t="n"/>
      <c r="G150" s="21" t="n"/>
      <c r="H150" s="9" t="n"/>
      <c r="I150" s="24">
        <f>IF(B150="","",IF(G150&lt;&gt;"","返却済み",IF(AND(F150&lt;&gt;"",設定!$B$7&gt;F150),"返却遅れ","貸出中")))</f>
        <v/>
      </c>
    </row>
    <row r="151">
      <c r="A151" s="21" t="n"/>
      <c r="B151" s="20" t="n"/>
      <c r="C151" s="26">
        <f>IF(B151="","",IFERROR(INDEX(備品台帳!$B$5:$B$304,MATCH(B151,備品台帳!$A$5:$A$304,0)),"（台帳に無い番号）"))</f>
        <v/>
      </c>
      <c r="D151" s="9" t="n"/>
      <c r="E151" s="9" t="n"/>
      <c r="F151" s="21" t="n"/>
      <c r="G151" s="21" t="n"/>
      <c r="H151" s="9" t="n"/>
      <c r="I151" s="24">
        <f>IF(B151="","",IF(G151&lt;&gt;"","返却済み",IF(AND(F151&lt;&gt;"",設定!$B$7&gt;F151),"返却遅れ","貸出中")))</f>
        <v/>
      </c>
    </row>
    <row r="152">
      <c r="A152" s="21" t="n"/>
      <c r="B152" s="20" t="n"/>
      <c r="C152" s="26">
        <f>IF(B152="","",IFERROR(INDEX(備品台帳!$B$5:$B$304,MATCH(B152,備品台帳!$A$5:$A$304,0)),"（台帳に無い番号）"))</f>
        <v/>
      </c>
      <c r="D152" s="9" t="n"/>
      <c r="E152" s="9" t="n"/>
      <c r="F152" s="21" t="n"/>
      <c r="G152" s="21" t="n"/>
      <c r="H152" s="9" t="n"/>
      <c r="I152" s="24">
        <f>IF(B152="","",IF(G152&lt;&gt;"","返却済み",IF(AND(F152&lt;&gt;"",設定!$B$7&gt;F152),"返却遅れ","貸出中")))</f>
        <v/>
      </c>
    </row>
    <row r="153">
      <c r="A153" s="21" t="n"/>
      <c r="B153" s="20" t="n"/>
      <c r="C153" s="26">
        <f>IF(B153="","",IFERROR(INDEX(備品台帳!$B$5:$B$304,MATCH(B153,備品台帳!$A$5:$A$304,0)),"（台帳に無い番号）"))</f>
        <v/>
      </c>
      <c r="D153" s="9" t="n"/>
      <c r="E153" s="9" t="n"/>
      <c r="F153" s="21" t="n"/>
      <c r="G153" s="21" t="n"/>
      <c r="H153" s="9" t="n"/>
      <c r="I153" s="24">
        <f>IF(B153="","",IF(G153&lt;&gt;"","返却済み",IF(AND(F153&lt;&gt;"",設定!$B$7&gt;F153),"返却遅れ","貸出中")))</f>
        <v/>
      </c>
    </row>
    <row r="154">
      <c r="A154" s="21" t="n"/>
      <c r="B154" s="20" t="n"/>
      <c r="C154" s="26">
        <f>IF(B154="","",IFERROR(INDEX(備品台帳!$B$5:$B$304,MATCH(B154,備品台帳!$A$5:$A$304,0)),"（台帳に無い番号）"))</f>
        <v/>
      </c>
      <c r="D154" s="9" t="n"/>
      <c r="E154" s="9" t="n"/>
      <c r="F154" s="21" t="n"/>
      <c r="G154" s="21" t="n"/>
      <c r="H154" s="9" t="n"/>
      <c r="I154" s="24">
        <f>IF(B154="","",IF(G154&lt;&gt;"","返却済み",IF(AND(F154&lt;&gt;"",設定!$B$7&gt;F154),"返却遅れ","貸出中")))</f>
        <v/>
      </c>
    </row>
    <row r="155">
      <c r="A155" s="21" t="n"/>
      <c r="B155" s="20" t="n"/>
      <c r="C155" s="26">
        <f>IF(B155="","",IFERROR(INDEX(備品台帳!$B$5:$B$304,MATCH(B155,備品台帳!$A$5:$A$304,0)),"（台帳に無い番号）"))</f>
        <v/>
      </c>
      <c r="D155" s="9" t="n"/>
      <c r="E155" s="9" t="n"/>
      <c r="F155" s="21" t="n"/>
      <c r="G155" s="21" t="n"/>
      <c r="H155" s="9" t="n"/>
      <c r="I155" s="24">
        <f>IF(B155="","",IF(G155&lt;&gt;"","返却済み",IF(AND(F155&lt;&gt;"",設定!$B$7&gt;F155),"返却遅れ","貸出中")))</f>
        <v/>
      </c>
    </row>
    <row r="156">
      <c r="A156" s="21" t="n"/>
      <c r="B156" s="20" t="n"/>
      <c r="C156" s="26">
        <f>IF(B156="","",IFERROR(INDEX(備品台帳!$B$5:$B$304,MATCH(B156,備品台帳!$A$5:$A$304,0)),"（台帳に無い番号）"))</f>
        <v/>
      </c>
      <c r="D156" s="9" t="n"/>
      <c r="E156" s="9" t="n"/>
      <c r="F156" s="21" t="n"/>
      <c r="G156" s="21" t="n"/>
      <c r="H156" s="9" t="n"/>
      <c r="I156" s="24">
        <f>IF(B156="","",IF(G156&lt;&gt;"","返却済み",IF(AND(F156&lt;&gt;"",設定!$B$7&gt;F156),"返却遅れ","貸出中")))</f>
        <v/>
      </c>
    </row>
    <row r="157">
      <c r="A157" s="21" t="n"/>
      <c r="B157" s="20" t="n"/>
      <c r="C157" s="26">
        <f>IF(B157="","",IFERROR(INDEX(備品台帳!$B$5:$B$304,MATCH(B157,備品台帳!$A$5:$A$304,0)),"（台帳に無い番号）"))</f>
        <v/>
      </c>
      <c r="D157" s="9" t="n"/>
      <c r="E157" s="9" t="n"/>
      <c r="F157" s="21" t="n"/>
      <c r="G157" s="21" t="n"/>
      <c r="H157" s="9" t="n"/>
      <c r="I157" s="24">
        <f>IF(B157="","",IF(G157&lt;&gt;"","返却済み",IF(AND(F157&lt;&gt;"",設定!$B$7&gt;F157),"返却遅れ","貸出中")))</f>
        <v/>
      </c>
    </row>
    <row r="158">
      <c r="A158" s="21" t="n"/>
      <c r="B158" s="20" t="n"/>
      <c r="C158" s="26">
        <f>IF(B158="","",IFERROR(INDEX(備品台帳!$B$5:$B$304,MATCH(B158,備品台帳!$A$5:$A$304,0)),"（台帳に無い番号）"))</f>
        <v/>
      </c>
      <c r="D158" s="9" t="n"/>
      <c r="E158" s="9" t="n"/>
      <c r="F158" s="21" t="n"/>
      <c r="G158" s="21" t="n"/>
      <c r="H158" s="9" t="n"/>
      <c r="I158" s="24">
        <f>IF(B158="","",IF(G158&lt;&gt;"","返却済み",IF(AND(F158&lt;&gt;"",設定!$B$7&gt;F158),"返却遅れ","貸出中")))</f>
        <v/>
      </c>
    </row>
    <row r="159">
      <c r="A159" s="21" t="n"/>
      <c r="B159" s="20" t="n"/>
      <c r="C159" s="26">
        <f>IF(B159="","",IFERROR(INDEX(備品台帳!$B$5:$B$304,MATCH(B159,備品台帳!$A$5:$A$304,0)),"（台帳に無い番号）"))</f>
        <v/>
      </c>
      <c r="D159" s="9" t="n"/>
      <c r="E159" s="9" t="n"/>
      <c r="F159" s="21" t="n"/>
      <c r="G159" s="21" t="n"/>
      <c r="H159" s="9" t="n"/>
      <c r="I159" s="24">
        <f>IF(B159="","",IF(G159&lt;&gt;"","返却済み",IF(AND(F159&lt;&gt;"",設定!$B$7&gt;F159),"返却遅れ","貸出中")))</f>
        <v/>
      </c>
    </row>
    <row r="160">
      <c r="A160" s="21" t="n"/>
      <c r="B160" s="20" t="n"/>
      <c r="C160" s="26">
        <f>IF(B160="","",IFERROR(INDEX(備品台帳!$B$5:$B$304,MATCH(B160,備品台帳!$A$5:$A$304,0)),"（台帳に無い番号）"))</f>
        <v/>
      </c>
      <c r="D160" s="9" t="n"/>
      <c r="E160" s="9" t="n"/>
      <c r="F160" s="21" t="n"/>
      <c r="G160" s="21" t="n"/>
      <c r="H160" s="9" t="n"/>
      <c r="I160" s="24">
        <f>IF(B160="","",IF(G160&lt;&gt;"","返却済み",IF(AND(F160&lt;&gt;"",設定!$B$7&gt;F160),"返却遅れ","貸出中")))</f>
        <v/>
      </c>
    </row>
    <row r="161">
      <c r="A161" s="21" t="n"/>
      <c r="B161" s="20" t="n"/>
      <c r="C161" s="26">
        <f>IF(B161="","",IFERROR(INDEX(備品台帳!$B$5:$B$304,MATCH(B161,備品台帳!$A$5:$A$304,0)),"（台帳に無い番号）"))</f>
        <v/>
      </c>
      <c r="D161" s="9" t="n"/>
      <c r="E161" s="9" t="n"/>
      <c r="F161" s="21" t="n"/>
      <c r="G161" s="21" t="n"/>
      <c r="H161" s="9" t="n"/>
      <c r="I161" s="24">
        <f>IF(B161="","",IF(G161&lt;&gt;"","返却済み",IF(AND(F161&lt;&gt;"",設定!$B$7&gt;F161),"返却遅れ","貸出中")))</f>
        <v/>
      </c>
    </row>
    <row r="162">
      <c r="A162" s="21" t="n"/>
      <c r="B162" s="20" t="n"/>
      <c r="C162" s="26">
        <f>IF(B162="","",IFERROR(INDEX(備品台帳!$B$5:$B$304,MATCH(B162,備品台帳!$A$5:$A$304,0)),"（台帳に無い番号）"))</f>
        <v/>
      </c>
      <c r="D162" s="9" t="n"/>
      <c r="E162" s="9" t="n"/>
      <c r="F162" s="21" t="n"/>
      <c r="G162" s="21" t="n"/>
      <c r="H162" s="9" t="n"/>
      <c r="I162" s="24">
        <f>IF(B162="","",IF(G162&lt;&gt;"","返却済み",IF(AND(F162&lt;&gt;"",設定!$B$7&gt;F162),"返却遅れ","貸出中")))</f>
        <v/>
      </c>
    </row>
    <row r="163">
      <c r="A163" s="21" t="n"/>
      <c r="B163" s="20" t="n"/>
      <c r="C163" s="26">
        <f>IF(B163="","",IFERROR(INDEX(備品台帳!$B$5:$B$304,MATCH(B163,備品台帳!$A$5:$A$304,0)),"（台帳に無い番号）"))</f>
        <v/>
      </c>
      <c r="D163" s="9" t="n"/>
      <c r="E163" s="9" t="n"/>
      <c r="F163" s="21" t="n"/>
      <c r="G163" s="21" t="n"/>
      <c r="H163" s="9" t="n"/>
      <c r="I163" s="24">
        <f>IF(B163="","",IF(G163&lt;&gt;"","返却済み",IF(AND(F163&lt;&gt;"",設定!$B$7&gt;F163),"返却遅れ","貸出中")))</f>
        <v/>
      </c>
    </row>
    <row r="164">
      <c r="A164" s="21" t="n"/>
      <c r="B164" s="20" t="n"/>
      <c r="C164" s="26">
        <f>IF(B164="","",IFERROR(INDEX(備品台帳!$B$5:$B$304,MATCH(B164,備品台帳!$A$5:$A$304,0)),"（台帳に無い番号）"))</f>
        <v/>
      </c>
      <c r="D164" s="9" t="n"/>
      <c r="E164" s="9" t="n"/>
      <c r="F164" s="21" t="n"/>
      <c r="G164" s="21" t="n"/>
      <c r="H164" s="9" t="n"/>
      <c r="I164" s="24">
        <f>IF(B164="","",IF(G164&lt;&gt;"","返却済み",IF(AND(F164&lt;&gt;"",設定!$B$7&gt;F164),"返却遅れ","貸出中")))</f>
        <v/>
      </c>
    </row>
    <row r="165">
      <c r="A165" s="21" t="n"/>
      <c r="B165" s="20" t="n"/>
      <c r="C165" s="26">
        <f>IF(B165="","",IFERROR(INDEX(備品台帳!$B$5:$B$304,MATCH(B165,備品台帳!$A$5:$A$304,0)),"（台帳に無い番号）"))</f>
        <v/>
      </c>
      <c r="D165" s="9" t="n"/>
      <c r="E165" s="9" t="n"/>
      <c r="F165" s="21" t="n"/>
      <c r="G165" s="21" t="n"/>
      <c r="H165" s="9" t="n"/>
      <c r="I165" s="24">
        <f>IF(B165="","",IF(G165&lt;&gt;"","返却済み",IF(AND(F165&lt;&gt;"",設定!$B$7&gt;F165),"返却遅れ","貸出中")))</f>
        <v/>
      </c>
    </row>
    <row r="166">
      <c r="A166" s="21" t="n"/>
      <c r="B166" s="20" t="n"/>
      <c r="C166" s="26">
        <f>IF(B166="","",IFERROR(INDEX(備品台帳!$B$5:$B$304,MATCH(B166,備品台帳!$A$5:$A$304,0)),"（台帳に無い番号）"))</f>
        <v/>
      </c>
      <c r="D166" s="9" t="n"/>
      <c r="E166" s="9" t="n"/>
      <c r="F166" s="21" t="n"/>
      <c r="G166" s="21" t="n"/>
      <c r="H166" s="9" t="n"/>
      <c r="I166" s="24">
        <f>IF(B166="","",IF(G166&lt;&gt;"","返却済み",IF(AND(F166&lt;&gt;"",設定!$B$7&gt;F166),"返却遅れ","貸出中")))</f>
        <v/>
      </c>
    </row>
    <row r="167">
      <c r="A167" s="21" t="n"/>
      <c r="B167" s="20" t="n"/>
      <c r="C167" s="26">
        <f>IF(B167="","",IFERROR(INDEX(備品台帳!$B$5:$B$304,MATCH(B167,備品台帳!$A$5:$A$304,0)),"（台帳に無い番号）"))</f>
        <v/>
      </c>
      <c r="D167" s="9" t="n"/>
      <c r="E167" s="9" t="n"/>
      <c r="F167" s="21" t="n"/>
      <c r="G167" s="21" t="n"/>
      <c r="H167" s="9" t="n"/>
      <c r="I167" s="24">
        <f>IF(B167="","",IF(G167&lt;&gt;"","返却済み",IF(AND(F167&lt;&gt;"",設定!$B$7&gt;F167),"返却遅れ","貸出中")))</f>
        <v/>
      </c>
    </row>
    <row r="168">
      <c r="A168" s="21" t="n"/>
      <c r="B168" s="20" t="n"/>
      <c r="C168" s="26">
        <f>IF(B168="","",IFERROR(INDEX(備品台帳!$B$5:$B$304,MATCH(B168,備品台帳!$A$5:$A$304,0)),"（台帳に無い番号）"))</f>
        <v/>
      </c>
      <c r="D168" s="9" t="n"/>
      <c r="E168" s="9" t="n"/>
      <c r="F168" s="21" t="n"/>
      <c r="G168" s="21" t="n"/>
      <c r="H168" s="9" t="n"/>
      <c r="I168" s="24">
        <f>IF(B168="","",IF(G168&lt;&gt;"","返却済み",IF(AND(F168&lt;&gt;"",設定!$B$7&gt;F168),"返却遅れ","貸出中")))</f>
        <v/>
      </c>
    </row>
    <row r="169">
      <c r="A169" s="21" t="n"/>
      <c r="B169" s="20" t="n"/>
      <c r="C169" s="26">
        <f>IF(B169="","",IFERROR(INDEX(備品台帳!$B$5:$B$304,MATCH(B169,備品台帳!$A$5:$A$304,0)),"（台帳に無い番号）"))</f>
        <v/>
      </c>
      <c r="D169" s="9" t="n"/>
      <c r="E169" s="9" t="n"/>
      <c r="F169" s="21" t="n"/>
      <c r="G169" s="21" t="n"/>
      <c r="H169" s="9" t="n"/>
      <c r="I169" s="24">
        <f>IF(B169="","",IF(G169&lt;&gt;"","返却済み",IF(AND(F169&lt;&gt;"",設定!$B$7&gt;F169),"返却遅れ","貸出中")))</f>
        <v/>
      </c>
    </row>
    <row r="170">
      <c r="A170" s="21" t="n"/>
      <c r="B170" s="20" t="n"/>
      <c r="C170" s="26">
        <f>IF(B170="","",IFERROR(INDEX(備品台帳!$B$5:$B$304,MATCH(B170,備品台帳!$A$5:$A$304,0)),"（台帳に無い番号）"))</f>
        <v/>
      </c>
      <c r="D170" s="9" t="n"/>
      <c r="E170" s="9" t="n"/>
      <c r="F170" s="21" t="n"/>
      <c r="G170" s="21" t="n"/>
      <c r="H170" s="9" t="n"/>
      <c r="I170" s="24">
        <f>IF(B170="","",IF(G170&lt;&gt;"","返却済み",IF(AND(F170&lt;&gt;"",設定!$B$7&gt;F170),"返却遅れ","貸出中")))</f>
        <v/>
      </c>
    </row>
    <row r="171">
      <c r="A171" s="21" t="n"/>
      <c r="B171" s="20" t="n"/>
      <c r="C171" s="26">
        <f>IF(B171="","",IFERROR(INDEX(備品台帳!$B$5:$B$304,MATCH(B171,備品台帳!$A$5:$A$304,0)),"（台帳に無い番号）"))</f>
        <v/>
      </c>
      <c r="D171" s="9" t="n"/>
      <c r="E171" s="9" t="n"/>
      <c r="F171" s="21" t="n"/>
      <c r="G171" s="21" t="n"/>
      <c r="H171" s="9" t="n"/>
      <c r="I171" s="24">
        <f>IF(B171="","",IF(G171&lt;&gt;"","返却済み",IF(AND(F171&lt;&gt;"",設定!$B$7&gt;F171),"返却遅れ","貸出中")))</f>
        <v/>
      </c>
    </row>
    <row r="172">
      <c r="A172" s="21" t="n"/>
      <c r="B172" s="20" t="n"/>
      <c r="C172" s="26">
        <f>IF(B172="","",IFERROR(INDEX(備品台帳!$B$5:$B$304,MATCH(B172,備品台帳!$A$5:$A$304,0)),"（台帳に無い番号）"))</f>
        <v/>
      </c>
      <c r="D172" s="9" t="n"/>
      <c r="E172" s="9" t="n"/>
      <c r="F172" s="21" t="n"/>
      <c r="G172" s="21" t="n"/>
      <c r="H172" s="9" t="n"/>
      <c r="I172" s="24">
        <f>IF(B172="","",IF(G172&lt;&gt;"","返却済み",IF(AND(F172&lt;&gt;"",設定!$B$7&gt;F172),"返却遅れ","貸出中")))</f>
        <v/>
      </c>
    </row>
    <row r="173">
      <c r="A173" s="21" t="n"/>
      <c r="B173" s="20" t="n"/>
      <c r="C173" s="26">
        <f>IF(B173="","",IFERROR(INDEX(備品台帳!$B$5:$B$304,MATCH(B173,備品台帳!$A$5:$A$304,0)),"（台帳に無い番号）"))</f>
        <v/>
      </c>
      <c r="D173" s="9" t="n"/>
      <c r="E173" s="9" t="n"/>
      <c r="F173" s="21" t="n"/>
      <c r="G173" s="21" t="n"/>
      <c r="H173" s="9" t="n"/>
      <c r="I173" s="24">
        <f>IF(B173="","",IF(G173&lt;&gt;"","返却済み",IF(AND(F173&lt;&gt;"",設定!$B$7&gt;F173),"返却遅れ","貸出中")))</f>
        <v/>
      </c>
    </row>
    <row r="174">
      <c r="A174" s="21" t="n"/>
      <c r="B174" s="20" t="n"/>
      <c r="C174" s="26">
        <f>IF(B174="","",IFERROR(INDEX(備品台帳!$B$5:$B$304,MATCH(B174,備品台帳!$A$5:$A$304,0)),"（台帳に無い番号）"))</f>
        <v/>
      </c>
      <c r="D174" s="9" t="n"/>
      <c r="E174" s="9" t="n"/>
      <c r="F174" s="21" t="n"/>
      <c r="G174" s="21" t="n"/>
      <c r="H174" s="9" t="n"/>
      <c r="I174" s="24">
        <f>IF(B174="","",IF(G174&lt;&gt;"","返却済み",IF(AND(F174&lt;&gt;"",設定!$B$7&gt;F174),"返却遅れ","貸出中")))</f>
        <v/>
      </c>
    </row>
    <row r="175">
      <c r="A175" s="21" t="n"/>
      <c r="B175" s="20" t="n"/>
      <c r="C175" s="26">
        <f>IF(B175="","",IFERROR(INDEX(備品台帳!$B$5:$B$304,MATCH(B175,備品台帳!$A$5:$A$304,0)),"（台帳に無い番号）"))</f>
        <v/>
      </c>
      <c r="D175" s="9" t="n"/>
      <c r="E175" s="9" t="n"/>
      <c r="F175" s="21" t="n"/>
      <c r="G175" s="21" t="n"/>
      <c r="H175" s="9" t="n"/>
      <c r="I175" s="24">
        <f>IF(B175="","",IF(G175&lt;&gt;"","返却済み",IF(AND(F175&lt;&gt;"",設定!$B$7&gt;F175),"返却遅れ","貸出中")))</f>
        <v/>
      </c>
    </row>
    <row r="176">
      <c r="A176" s="21" t="n"/>
      <c r="B176" s="20" t="n"/>
      <c r="C176" s="26">
        <f>IF(B176="","",IFERROR(INDEX(備品台帳!$B$5:$B$304,MATCH(B176,備品台帳!$A$5:$A$304,0)),"（台帳に無い番号）"))</f>
        <v/>
      </c>
      <c r="D176" s="9" t="n"/>
      <c r="E176" s="9" t="n"/>
      <c r="F176" s="21" t="n"/>
      <c r="G176" s="21" t="n"/>
      <c r="H176" s="9" t="n"/>
      <c r="I176" s="24">
        <f>IF(B176="","",IF(G176&lt;&gt;"","返却済み",IF(AND(F176&lt;&gt;"",設定!$B$7&gt;F176),"返却遅れ","貸出中")))</f>
        <v/>
      </c>
    </row>
    <row r="177">
      <c r="A177" s="21" t="n"/>
      <c r="B177" s="20" t="n"/>
      <c r="C177" s="26">
        <f>IF(B177="","",IFERROR(INDEX(備品台帳!$B$5:$B$304,MATCH(B177,備品台帳!$A$5:$A$304,0)),"（台帳に無い番号）"))</f>
        <v/>
      </c>
      <c r="D177" s="9" t="n"/>
      <c r="E177" s="9" t="n"/>
      <c r="F177" s="21" t="n"/>
      <c r="G177" s="21" t="n"/>
      <c r="H177" s="9" t="n"/>
      <c r="I177" s="24">
        <f>IF(B177="","",IF(G177&lt;&gt;"","返却済み",IF(AND(F177&lt;&gt;"",設定!$B$7&gt;F177),"返却遅れ","貸出中")))</f>
        <v/>
      </c>
    </row>
    <row r="178">
      <c r="A178" s="21" t="n"/>
      <c r="B178" s="20" t="n"/>
      <c r="C178" s="26">
        <f>IF(B178="","",IFERROR(INDEX(備品台帳!$B$5:$B$304,MATCH(B178,備品台帳!$A$5:$A$304,0)),"（台帳に無い番号）"))</f>
        <v/>
      </c>
      <c r="D178" s="9" t="n"/>
      <c r="E178" s="9" t="n"/>
      <c r="F178" s="21" t="n"/>
      <c r="G178" s="21" t="n"/>
      <c r="H178" s="9" t="n"/>
      <c r="I178" s="24">
        <f>IF(B178="","",IF(G178&lt;&gt;"","返却済み",IF(AND(F178&lt;&gt;"",設定!$B$7&gt;F178),"返却遅れ","貸出中")))</f>
        <v/>
      </c>
    </row>
    <row r="179">
      <c r="A179" s="21" t="n"/>
      <c r="B179" s="20" t="n"/>
      <c r="C179" s="26">
        <f>IF(B179="","",IFERROR(INDEX(備品台帳!$B$5:$B$304,MATCH(B179,備品台帳!$A$5:$A$304,0)),"（台帳に無い番号）"))</f>
        <v/>
      </c>
      <c r="D179" s="9" t="n"/>
      <c r="E179" s="9" t="n"/>
      <c r="F179" s="21" t="n"/>
      <c r="G179" s="21" t="n"/>
      <c r="H179" s="9" t="n"/>
      <c r="I179" s="24">
        <f>IF(B179="","",IF(G179&lt;&gt;"","返却済み",IF(AND(F179&lt;&gt;"",設定!$B$7&gt;F179),"返却遅れ","貸出中")))</f>
        <v/>
      </c>
    </row>
    <row r="180">
      <c r="A180" s="21" t="n"/>
      <c r="B180" s="20" t="n"/>
      <c r="C180" s="26">
        <f>IF(B180="","",IFERROR(INDEX(備品台帳!$B$5:$B$304,MATCH(B180,備品台帳!$A$5:$A$304,0)),"（台帳に無い番号）"))</f>
        <v/>
      </c>
      <c r="D180" s="9" t="n"/>
      <c r="E180" s="9" t="n"/>
      <c r="F180" s="21" t="n"/>
      <c r="G180" s="21" t="n"/>
      <c r="H180" s="9" t="n"/>
      <c r="I180" s="24">
        <f>IF(B180="","",IF(G180&lt;&gt;"","返却済み",IF(AND(F180&lt;&gt;"",設定!$B$7&gt;F180),"返却遅れ","貸出中")))</f>
        <v/>
      </c>
    </row>
    <row r="181">
      <c r="A181" s="21" t="n"/>
      <c r="B181" s="20" t="n"/>
      <c r="C181" s="26">
        <f>IF(B181="","",IFERROR(INDEX(備品台帳!$B$5:$B$304,MATCH(B181,備品台帳!$A$5:$A$304,0)),"（台帳に無い番号）"))</f>
        <v/>
      </c>
      <c r="D181" s="9" t="n"/>
      <c r="E181" s="9" t="n"/>
      <c r="F181" s="21" t="n"/>
      <c r="G181" s="21" t="n"/>
      <c r="H181" s="9" t="n"/>
      <c r="I181" s="24">
        <f>IF(B181="","",IF(G181&lt;&gt;"","返却済み",IF(AND(F181&lt;&gt;"",設定!$B$7&gt;F181),"返却遅れ","貸出中")))</f>
        <v/>
      </c>
    </row>
    <row r="182">
      <c r="A182" s="21" t="n"/>
      <c r="B182" s="20" t="n"/>
      <c r="C182" s="26">
        <f>IF(B182="","",IFERROR(INDEX(備品台帳!$B$5:$B$304,MATCH(B182,備品台帳!$A$5:$A$304,0)),"（台帳に無い番号）"))</f>
        <v/>
      </c>
      <c r="D182" s="9" t="n"/>
      <c r="E182" s="9" t="n"/>
      <c r="F182" s="21" t="n"/>
      <c r="G182" s="21" t="n"/>
      <c r="H182" s="9" t="n"/>
      <c r="I182" s="24">
        <f>IF(B182="","",IF(G182&lt;&gt;"","返却済み",IF(AND(F182&lt;&gt;"",設定!$B$7&gt;F182),"返却遅れ","貸出中")))</f>
        <v/>
      </c>
    </row>
    <row r="183">
      <c r="A183" s="21" t="n"/>
      <c r="B183" s="20" t="n"/>
      <c r="C183" s="26">
        <f>IF(B183="","",IFERROR(INDEX(備品台帳!$B$5:$B$304,MATCH(B183,備品台帳!$A$5:$A$304,0)),"（台帳に無い番号）"))</f>
        <v/>
      </c>
      <c r="D183" s="9" t="n"/>
      <c r="E183" s="9" t="n"/>
      <c r="F183" s="21" t="n"/>
      <c r="G183" s="21" t="n"/>
      <c r="H183" s="9" t="n"/>
      <c r="I183" s="24">
        <f>IF(B183="","",IF(G183&lt;&gt;"","返却済み",IF(AND(F183&lt;&gt;"",設定!$B$7&gt;F183),"返却遅れ","貸出中")))</f>
        <v/>
      </c>
    </row>
    <row r="184">
      <c r="A184" s="21" t="n"/>
      <c r="B184" s="20" t="n"/>
      <c r="C184" s="26">
        <f>IF(B184="","",IFERROR(INDEX(備品台帳!$B$5:$B$304,MATCH(B184,備品台帳!$A$5:$A$304,0)),"（台帳に無い番号）"))</f>
        <v/>
      </c>
      <c r="D184" s="9" t="n"/>
      <c r="E184" s="9" t="n"/>
      <c r="F184" s="21" t="n"/>
      <c r="G184" s="21" t="n"/>
      <c r="H184" s="9" t="n"/>
      <c r="I184" s="24">
        <f>IF(B184="","",IF(G184&lt;&gt;"","返却済み",IF(AND(F184&lt;&gt;"",設定!$B$7&gt;F184),"返却遅れ","貸出中")))</f>
        <v/>
      </c>
    </row>
    <row r="185">
      <c r="A185" s="21" t="n"/>
      <c r="B185" s="20" t="n"/>
      <c r="C185" s="26">
        <f>IF(B185="","",IFERROR(INDEX(備品台帳!$B$5:$B$304,MATCH(B185,備品台帳!$A$5:$A$304,0)),"（台帳に無い番号）"))</f>
        <v/>
      </c>
      <c r="D185" s="9" t="n"/>
      <c r="E185" s="9" t="n"/>
      <c r="F185" s="21" t="n"/>
      <c r="G185" s="21" t="n"/>
      <c r="H185" s="9" t="n"/>
      <c r="I185" s="24">
        <f>IF(B185="","",IF(G185&lt;&gt;"","返却済み",IF(AND(F185&lt;&gt;"",設定!$B$7&gt;F185),"返却遅れ","貸出中")))</f>
        <v/>
      </c>
    </row>
    <row r="186">
      <c r="A186" s="21" t="n"/>
      <c r="B186" s="20" t="n"/>
      <c r="C186" s="26">
        <f>IF(B186="","",IFERROR(INDEX(備品台帳!$B$5:$B$304,MATCH(B186,備品台帳!$A$5:$A$304,0)),"（台帳に無い番号）"))</f>
        <v/>
      </c>
      <c r="D186" s="9" t="n"/>
      <c r="E186" s="9" t="n"/>
      <c r="F186" s="21" t="n"/>
      <c r="G186" s="21" t="n"/>
      <c r="H186" s="9" t="n"/>
      <c r="I186" s="24">
        <f>IF(B186="","",IF(G186&lt;&gt;"","返却済み",IF(AND(F186&lt;&gt;"",設定!$B$7&gt;F186),"返却遅れ","貸出中")))</f>
        <v/>
      </c>
    </row>
    <row r="187">
      <c r="A187" s="21" t="n"/>
      <c r="B187" s="20" t="n"/>
      <c r="C187" s="26">
        <f>IF(B187="","",IFERROR(INDEX(備品台帳!$B$5:$B$304,MATCH(B187,備品台帳!$A$5:$A$304,0)),"（台帳に無い番号）"))</f>
        <v/>
      </c>
      <c r="D187" s="9" t="n"/>
      <c r="E187" s="9" t="n"/>
      <c r="F187" s="21" t="n"/>
      <c r="G187" s="21" t="n"/>
      <c r="H187" s="9" t="n"/>
      <c r="I187" s="24">
        <f>IF(B187="","",IF(G187&lt;&gt;"","返却済み",IF(AND(F187&lt;&gt;"",設定!$B$7&gt;F187),"返却遅れ","貸出中")))</f>
        <v/>
      </c>
    </row>
    <row r="188">
      <c r="A188" s="21" t="n"/>
      <c r="B188" s="20" t="n"/>
      <c r="C188" s="26">
        <f>IF(B188="","",IFERROR(INDEX(備品台帳!$B$5:$B$304,MATCH(B188,備品台帳!$A$5:$A$304,0)),"（台帳に無い番号）"))</f>
        <v/>
      </c>
      <c r="D188" s="9" t="n"/>
      <c r="E188" s="9" t="n"/>
      <c r="F188" s="21" t="n"/>
      <c r="G188" s="21" t="n"/>
      <c r="H188" s="9" t="n"/>
      <c r="I188" s="24">
        <f>IF(B188="","",IF(G188&lt;&gt;"","返却済み",IF(AND(F188&lt;&gt;"",設定!$B$7&gt;F188),"返却遅れ","貸出中")))</f>
        <v/>
      </c>
    </row>
    <row r="189">
      <c r="A189" s="21" t="n"/>
      <c r="B189" s="20" t="n"/>
      <c r="C189" s="26">
        <f>IF(B189="","",IFERROR(INDEX(備品台帳!$B$5:$B$304,MATCH(B189,備品台帳!$A$5:$A$304,0)),"（台帳に無い番号）"))</f>
        <v/>
      </c>
      <c r="D189" s="9" t="n"/>
      <c r="E189" s="9" t="n"/>
      <c r="F189" s="21" t="n"/>
      <c r="G189" s="21" t="n"/>
      <c r="H189" s="9" t="n"/>
      <c r="I189" s="24">
        <f>IF(B189="","",IF(G189&lt;&gt;"","返却済み",IF(AND(F189&lt;&gt;"",設定!$B$7&gt;F189),"返却遅れ","貸出中")))</f>
        <v/>
      </c>
    </row>
    <row r="190">
      <c r="A190" s="21" t="n"/>
      <c r="B190" s="20" t="n"/>
      <c r="C190" s="26">
        <f>IF(B190="","",IFERROR(INDEX(備品台帳!$B$5:$B$304,MATCH(B190,備品台帳!$A$5:$A$304,0)),"（台帳に無い番号）"))</f>
        <v/>
      </c>
      <c r="D190" s="9" t="n"/>
      <c r="E190" s="9" t="n"/>
      <c r="F190" s="21" t="n"/>
      <c r="G190" s="21" t="n"/>
      <c r="H190" s="9" t="n"/>
      <c r="I190" s="24">
        <f>IF(B190="","",IF(G190&lt;&gt;"","返却済み",IF(AND(F190&lt;&gt;"",設定!$B$7&gt;F190),"返却遅れ","貸出中")))</f>
        <v/>
      </c>
    </row>
    <row r="191">
      <c r="A191" s="21" t="n"/>
      <c r="B191" s="20" t="n"/>
      <c r="C191" s="26">
        <f>IF(B191="","",IFERROR(INDEX(備品台帳!$B$5:$B$304,MATCH(B191,備品台帳!$A$5:$A$304,0)),"（台帳に無い番号）"))</f>
        <v/>
      </c>
      <c r="D191" s="9" t="n"/>
      <c r="E191" s="9" t="n"/>
      <c r="F191" s="21" t="n"/>
      <c r="G191" s="21" t="n"/>
      <c r="H191" s="9" t="n"/>
      <c r="I191" s="24">
        <f>IF(B191="","",IF(G191&lt;&gt;"","返却済み",IF(AND(F191&lt;&gt;"",設定!$B$7&gt;F191),"返却遅れ","貸出中")))</f>
        <v/>
      </c>
    </row>
    <row r="192">
      <c r="A192" s="21" t="n"/>
      <c r="B192" s="20" t="n"/>
      <c r="C192" s="26">
        <f>IF(B192="","",IFERROR(INDEX(備品台帳!$B$5:$B$304,MATCH(B192,備品台帳!$A$5:$A$304,0)),"（台帳に無い番号）"))</f>
        <v/>
      </c>
      <c r="D192" s="9" t="n"/>
      <c r="E192" s="9" t="n"/>
      <c r="F192" s="21" t="n"/>
      <c r="G192" s="21" t="n"/>
      <c r="H192" s="9" t="n"/>
      <c r="I192" s="24">
        <f>IF(B192="","",IF(G192&lt;&gt;"","返却済み",IF(AND(F192&lt;&gt;"",設定!$B$7&gt;F192),"返却遅れ","貸出中")))</f>
        <v/>
      </c>
    </row>
    <row r="193">
      <c r="A193" s="21" t="n"/>
      <c r="B193" s="20" t="n"/>
      <c r="C193" s="26">
        <f>IF(B193="","",IFERROR(INDEX(備品台帳!$B$5:$B$304,MATCH(B193,備品台帳!$A$5:$A$304,0)),"（台帳に無い番号）"))</f>
        <v/>
      </c>
      <c r="D193" s="9" t="n"/>
      <c r="E193" s="9" t="n"/>
      <c r="F193" s="21" t="n"/>
      <c r="G193" s="21" t="n"/>
      <c r="H193" s="9" t="n"/>
      <c r="I193" s="24">
        <f>IF(B193="","",IF(G193&lt;&gt;"","返却済み",IF(AND(F193&lt;&gt;"",設定!$B$7&gt;F193),"返却遅れ","貸出中")))</f>
        <v/>
      </c>
    </row>
    <row r="194">
      <c r="A194" s="21" t="n"/>
      <c r="B194" s="20" t="n"/>
      <c r="C194" s="26">
        <f>IF(B194="","",IFERROR(INDEX(備品台帳!$B$5:$B$304,MATCH(B194,備品台帳!$A$5:$A$304,0)),"（台帳に無い番号）"))</f>
        <v/>
      </c>
      <c r="D194" s="9" t="n"/>
      <c r="E194" s="9" t="n"/>
      <c r="F194" s="21" t="n"/>
      <c r="G194" s="21" t="n"/>
      <c r="H194" s="9" t="n"/>
      <c r="I194" s="24">
        <f>IF(B194="","",IF(G194&lt;&gt;"","返却済み",IF(AND(F194&lt;&gt;"",設定!$B$7&gt;F194),"返却遅れ","貸出中")))</f>
        <v/>
      </c>
    </row>
    <row r="195">
      <c r="A195" s="21" t="n"/>
      <c r="B195" s="20" t="n"/>
      <c r="C195" s="26">
        <f>IF(B195="","",IFERROR(INDEX(備品台帳!$B$5:$B$304,MATCH(B195,備品台帳!$A$5:$A$304,0)),"（台帳に無い番号）"))</f>
        <v/>
      </c>
      <c r="D195" s="9" t="n"/>
      <c r="E195" s="9" t="n"/>
      <c r="F195" s="21" t="n"/>
      <c r="G195" s="21" t="n"/>
      <c r="H195" s="9" t="n"/>
      <c r="I195" s="24">
        <f>IF(B195="","",IF(G195&lt;&gt;"","返却済み",IF(AND(F195&lt;&gt;"",設定!$B$7&gt;F195),"返却遅れ","貸出中")))</f>
        <v/>
      </c>
    </row>
    <row r="196">
      <c r="A196" s="21" t="n"/>
      <c r="B196" s="20" t="n"/>
      <c r="C196" s="26">
        <f>IF(B196="","",IFERROR(INDEX(備品台帳!$B$5:$B$304,MATCH(B196,備品台帳!$A$5:$A$304,0)),"（台帳に無い番号）"))</f>
        <v/>
      </c>
      <c r="D196" s="9" t="n"/>
      <c r="E196" s="9" t="n"/>
      <c r="F196" s="21" t="n"/>
      <c r="G196" s="21" t="n"/>
      <c r="H196" s="9" t="n"/>
      <c r="I196" s="24">
        <f>IF(B196="","",IF(G196&lt;&gt;"","返却済み",IF(AND(F196&lt;&gt;"",設定!$B$7&gt;F196),"返却遅れ","貸出中")))</f>
        <v/>
      </c>
    </row>
    <row r="197">
      <c r="A197" s="21" t="n"/>
      <c r="B197" s="20" t="n"/>
      <c r="C197" s="26">
        <f>IF(B197="","",IFERROR(INDEX(備品台帳!$B$5:$B$304,MATCH(B197,備品台帳!$A$5:$A$304,0)),"（台帳に無い番号）"))</f>
        <v/>
      </c>
      <c r="D197" s="9" t="n"/>
      <c r="E197" s="9" t="n"/>
      <c r="F197" s="21" t="n"/>
      <c r="G197" s="21" t="n"/>
      <c r="H197" s="9" t="n"/>
      <c r="I197" s="24">
        <f>IF(B197="","",IF(G197&lt;&gt;"","返却済み",IF(AND(F197&lt;&gt;"",設定!$B$7&gt;F197),"返却遅れ","貸出中")))</f>
        <v/>
      </c>
    </row>
    <row r="198">
      <c r="A198" s="21" t="n"/>
      <c r="B198" s="20" t="n"/>
      <c r="C198" s="26">
        <f>IF(B198="","",IFERROR(INDEX(備品台帳!$B$5:$B$304,MATCH(B198,備品台帳!$A$5:$A$304,0)),"（台帳に無い番号）"))</f>
        <v/>
      </c>
      <c r="D198" s="9" t="n"/>
      <c r="E198" s="9" t="n"/>
      <c r="F198" s="21" t="n"/>
      <c r="G198" s="21" t="n"/>
      <c r="H198" s="9" t="n"/>
      <c r="I198" s="24">
        <f>IF(B198="","",IF(G198&lt;&gt;"","返却済み",IF(AND(F198&lt;&gt;"",設定!$B$7&gt;F198),"返却遅れ","貸出中")))</f>
        <v/>
      </c>
    </row>
    <row r="199">
      <c r="A199" s="21" t="n"/>
      <c r="B199" s="20" t="n"/>
      <c r="C199" s="26">
        <f>IF(B199="","",IFERROR(INDEX(備品台帳!$B$5:$B$304,MATCH(B199,備品台帳!$A$5:$A$304,0)),"（台帳に無い番号）"))</f>
        <v/>
      </c>
      <c r="D199" s="9" t="n"/>
      <c r="E199" s="9" t="n"/>
      <c r="F199" s="21" t="n"/>
      <c r="G199" s="21" t="n"/>
      <c r="H199" s="9" t="n"/>
      <c r="I199" s="24">
        <f>IF(B199="","",IF(G199&lt;&gt;"","返却済み",IF(AND(F199&lt;&gt;"",設定!$B$7&gt;F199),"返却遅れ","貸出中")))</f>
        <v/>
      </c>
    </row>
    <row r="200">
      <c r="A200" s="21" t="n"/>
      <c r="B200" s="20" t="n"/>
      <c r="C200" s="26">
        <f>IF(B200="","",IFERROR(INDEX(備品台帳!$B$5:$B$304,MATCH(B200,備品台帳!$A$5:$A$304,0)),"（台帳に無い番号）"))</f>
        <v/>
      </c>
      <c r="D200" s="9" t="n"/>
      <c r="E200" s="9" t="n"/>
      <c r="F200" s="21" t="n"/>
      <c r="G200" s="21" t="n"/>
      <c r="H200" s="9" t="n"/>
      <c r="I200" s="24">
        <f>IF(B200="","",IF(G200&lt;&gt;"","返却済み",IF(AND(F200&lt;&gt;"",設定!$B$7&gt;F200),"返却遅れ","貸出中")))</f>
        <v/>
      </c>
    </row>
    <row r="201">
      <c r="A201" s="21" t="n"/>
      <c r="B201" s="20" t="n"/>
      <c r="C201" s="26">
        <f>IF(B201="","",IFERROR(INDEX(備品台帳!$B$5:$B$304,MATCH(B201,備品台帳!$A$5:$A$304,0)),"（台帳に無い番号）"))</f>
        <v/>
      </c>
      <c r="D201" s="9" t="n"/>
      <c r="E201" s="9" t="n"/>
      <c r="F201" s="21" t="n"/>
      <c r="G201" s="21" t="n"/>
      <c r="H201" s="9" t="n"/>
      <c r="I201" s="24">
        <f>IF(B201="","",IF(G201&lt;&gt;"","返却済み",IF(AND(F201&lt;&gt;"",設定!$B$7&gt;F201),"返却遅れ","貸出中")))</f>
        <v/>
      </c>
    </row>
    <row r="202">
      <c r="A202" s="21" t="n"/>
      <c r="B202" s="20" t="n"/>
      <c r="C202" s="26">
        <f>IF(B202="","",IFERROR(INDEX(備品台帳!$B$5:$B$304,MATCH(B202,備品台帳!$A$5:$A$304,0)),"（台帳に無い番号）"))</f>
        <v/>
      </c>
      <c r="D202" s="9" t="n"/>
      <c r="E202" s="9" t="n"/>
      <c r="F202" s="21" t="n"/>
      <c r="G202" s="21" t="n"/>
      <c r="H202" s="9" t="n"/>
      <c r="I202" s="24">
        <f>IF(B202="","",IF(G202&lt;&gt;"","返却済み",IF(AND(F202&lt;&gt;"",設定!$B$7&gt;F202),"返却遅れ","貸出中")))</f>
        <v/>
      </c>
    </row>
    <row r="203">
      <c r="A203" s="21" t="n"/>
      <c r="B203" s="20" t="n"/>
      <c r="C203" s="26">
        <f>IF(B203="","",IFERROR(INDEX(備品台帳!$B$5:$B$304,MATCH(B203,備品台帳!$A$5:$A$304,0)),"（台帳に無い番号）"))</f>
        <v/>
      </c>
      <c r="D203" s="9" t="n"/>
      <c r="E203" s="9" t="n"/>
      <c r="F203" s="21" t="n"/>
      <c r="G203" s="21" t="n"/>
      <c r="H203" s="9" t="n"/>
      <c r="I203" s="24">
        <f>IF(B203="","",IF(G203&lt;&gt;"","返却済み",IF(AND(F203&lt;&gt;"",設定!$B$7&gt;F203),"返却遅れ","貸出中")))</f>
        <v/>
      </c>
    </row>
    <row r="204">
      <c r="A204" s="21" t="n"/>
      <c r="B204" s="20" t="n"/>
      <c r="C204" s="26">
        <f>IF(B204="","",IFERROR(INDEX(備品台帳!$B$5:$B$304,MATCH(B204,備品台帳!$A$5:$A$304,0)),"（台帳に無い番号）"))</f>
        <v/>
      </c>
      <c r="D204" s="9" t="n"/>
      <c r="E204" s="9" t="n"/>
      <c r="F204" s="21" t="n"/>
      <c r="G204" s="21" t="n"/>
      <c r="H204" s="9" t="n"/>
      <c r="I204" s="24">
        <f>IF(B204="","",IF(G204&lt;&gt;"","返却済み",IF(AND(F204&lt;&gt;"",設定!$B$7&gt;F204),"返却遅れ","貸出中")))</f>
        <v/>
      </c>
    </row>
    <row r="205">
      <c r="A205" s="21" t="n"/>
      <c r="B205" s="20" t="n"/>
      <c r="C205" s="26">
        <f>IF(B205="","",IFERROR(INDEX(備品台帳!$B$5:$B$304,MATCH(B205,備品台帳!$A$5:$A$304,0)),"（台帳に無い番号）"))</f>
        <v/>
      </c>
      <c r="D205" s="9" t="n"/>
      <c r="E205" s="9" t="n"/>
      <c r="F205" s="21" t="n"/>
      <c r="G205" s="21" t="n"/>
      <c r="H205" s="9" t="n"/>
      <c r="I205" s="24">
        <f>IF(B205="","",IF(G205&lt;&gt;"","返却済み",IF(AND(F205&lt;&gt;"",設定!$B$7&gt;F205),"返却遅れ","貸出中")))</f>
        <v/>
      </c>
    </row>
    <row r="206">
      <c r="A206" s="21" t="n"/>
      <c r="B206" s="20" t="n"/>
      <c r="C206" s="26">
        <f>IF(B206="","",IFERROR(INDEX(備品台帳!$B$5:$B$304,MATCH(B206,備品台帳!$A$5:$A$304,0)),"（台帳に無い番号）"))</f>
        <v/>
      </c>
      <c r="D206" s="9" t="n"/>
      <c r="E206" s="9" t="n"/>
      <c r="F206" s="21" t="n"/>
      <c r="G206" s="21" t="n"/>
      <c r="H206" s="9" t="n"/>
      <c r="I206" s="24">
        <f>IF(B206="","",IF(G206&lt;&gt;"","返却済み",IF(AND(F206&lt;&gt;"",設定!$B$7&gt;F206),"返却遅れ","貸出中")))</f>
        <v/>
      </c>
    </row>
    <row r="207">
      <c r="A207" s="21" t="n"/>
      <c r="B207" s="20" t="n"/>
      <c r="C207" s="26">
        <f>IF(B207="","",IFERROR(INDEX(備品台帳!$B$5:$B$304,MATCH(B207,備品台帳!$A$5:$A$304,0)),"（台帳に無い番号）"))</f>
        <v/>
      </c>
      <c r="D207" s="9" t="n"/>
      <c r="E207" s="9" t="n"/>
      <c r="F207" s="21" t="n"/>
      <c r="G207" s="21" t="n"/>
      <c r="H207" s="9" t="n"/>
      <c r="I207" s="24">
        <f>IF(B207="","",IF(G207&lt;&gt;"","返却済み",IF(AND(F207&lt;&gt;"",設定!$B$7&gt;F207),"返却遅れ","貸出中")))</f>
        <v/>
      </c>
    </row>
    <row r="208">
      <c r="A208" s="21" t="n"/>
      <c r="B208" s="20" t="n"/>
      <c r="C208" s="26">
        <f>IF(B208="","",IFERROR(INDEX(備品台帳!$B$5:$B$304,MATCH(B208,備品台帳!$A$5:$A$304,0)),"（台帳に無い番号）"))</f>
        <v/>
      </c>
      <c r="D208" s="9" t="n"/>
      <c r="E208" s="9" t="n"/>
      <c r="F208" s="21" t="n"/>
      <c r="G208" s="21" t="n"/>
      <c r="H208" s="9" t="n"/>
      <c r="I208" s="24">
        <f>IF(B208="","",IF(G208&lt;&gt;"","返却済み",IF(AND(F208&lt;&gt;"",設定!$B$7&gt;F208),"返却遅れ","貸出中")))</f>
        <v/>
      </c>
    </row>
    <row r="209">
      <c r="A209" s="21" t="n"/>
      <c r="B209" s="20" t="n"/>
      <c r="C209" s="26">
        <f>IF(B209="","",IFERROR(INDEX(備品台帳!$B$5:$B$304,MATCH(B209,備品台帳!$A$5:$A$304,0)),"（台帳に無い番号）"))</f>
        <v/>
      </c>
      <c r="D209" s="9" t="n"/>
      <c r="E209" s="9" t="n"/>
      <c r="F209" s="21" t="n"/>
      <c r="G209" s="21" t="n"/>
      <c r="H209" s="9" t="n"/>
      <c r="I209" s="24">
        <f>IF(B209="","",IF(G209&lt;&gt;"","返却済み",IF(AND(F209&lt;&gt;"",設定!$B$7&gt;F209),"返却遅れ","貸出中")))</f>
        <v/>
      </c>
    </row>
    <row r="210">
      <c r="A210" s="21" t="n"/>
      <c r="B210" s="20" t="n"/>
      <c r="C210" s="26">
        <f>IF(B210="","",IFERROR(INDEX(備品台帳!$B$5:$B$304,MATCH(B210,備品台帳!$A$5:$A$304,0)),"（台帳に無い番号）"))</f>
        <v/>
      </c>
      <c r="D210" s="9" t="n"/>
      <c r="E210" s="9" t="n"/>
      <c r="F210" s="21" t="n"/>
      <c r="G210" s="21" t="n"/>
      <c r="H210" s="9" t="n"/>
      <c r="I210" s="24">
        <f>IF(B210="","",IF(G210&lt;&gt;"","返却済み",IF(AND(F210&lt;&gt;"",設定!$B$7&gt;F210),"返却遅れ","貸出中")))</f>
        <v/>
      </c>
    </row>
    <row r="211">
      <c r="A211" s="21" t="n"/>
      <c r="B211" s="20" t="n"/>
      <c r="C211" s="26">
        <f>IF(B211="","",IFERROR(INDEX(備品台帳!$B$5:$B$304,MATCH(B211,備品台帳!$A$5:$A$304,0)),"（台帳に無い番号）"))</f>
        <v/>
      </c>
      <c r="D211" s="9" t="n"/>
      <c r="E211" s="9" t="n"/>
      <c r="F211" s="21" t="n"/>
      <c r="G211" s="21" t="n"/>
      <c r="H211" s="9" t="n"/>
      <c r="I211" s="24">
        <f>IF(B211="","",IF(G211&lt;&gt;"","返却済み",IF(AND(F211&lt;&gt;"",設定!$B$7&gt;F211),"返却遅れ","貸出中")))</f>
        <v/>
      </c>
    </row>
    <row r="212">
      <c r="A212" s="21" t="n"/>
      <c r="B212" s="20" t="n"/>
      <c r="C212" s="26">
        <f>IF(B212="","",IFERROR(INDEX(備品台帳!$B$5:$B$304,MATCH(B212,備品台帳!$A$5:$A$304,0)),"（台帳に無い番号）"))</f>
        <v/>
      </c>
      <c r="D212" s="9" t="n"/>
      <c r="E212" s="9" t="n"/>
      <c r="F212" s="21" t="n"/>
      <c r="G212" s="21" t="n"/>
      <c r="H212" s="9" t="n"/>
      <c r="I212" s="24">
        <f>IF(B212="","",IF(G212&lt;&gt;"","返却済み",IF(AND(F212&lt;&gt;"",設定!$B$7&gt;F212),"返却遅れ","貸出中")))</f>
        <v/>
      </c>
    </row>
    <row r="213">
      <c r="A213" s="21" t="n"/>
      <c r="B213" s="20" t="n"/>
      <c r="C213" s="26">
        <f>IF(B213="","",IFERROR(INDEX(備品台帳!$B$5:$B$304,MATCH(B213,備品台帳!$A$5:$A$304,0)),"（台帳に無い番号）"))</f>
        <v/>
      </c>
      <c r="D213" s="9" t="n"/>
      <c r="E213" s="9" t="n"/>
      <c r="F213" s="21" t="n"/>
      <c r="G213" s="21" t="n"/>
      <c r="H213" s="9" t="n"/>
      <c r="I213" s="24">
        <f>IF(B213="","",IF(G213&lt;&gt;"","返却済み",IF(AND(F213&lt;&gt;"",設定!$B$7&gt;F213),"返却遅れ","貸出中")))</f>
        <v/>
      </c>
    </row>
    <row r="214">
      <c r="A214" s="21" t="n"/>
      <c r="B214" s="20" t="n"/>
      <c r="C214" s="26">
        <f>IF(B214="","",IFERROR(INDEX(備品台帳!$B$5:$B$304,MATCH(B214,備品台帳!$A$5:$A$304,0)),"（台帳に無い番号）"))</f>
        <v/>
      </c>
      <c r="D214" s="9" t="n"/>
      <c r="E214" s="9" t="n"/>
      <c r="F214" s="21" t="n"/>
      <c r="G214" s="21" t="n"/>
      <c r="H214" s="9" t="n"/>
      <c r="I214" s="24">
        <f>IF(B214="","",IF(G214&lt;&gt;"","返却済み",IF(AND(F214&lt;&gt;"",設定!$B$7&gt;F214),"返却遅れ","貸出中")))</f>
        <v/>
      </c>
    </row>
    <row r="215">
      <c r="A215" s="21" t="n"/>
      <c r="B215" s="20" t="n"/>
      <c r="C215" s="26">
        <f>IF(B215="","",IFERROR(INDEX(備品台帳!$B$5:$B$304,MATCH(B215,備品台帳!$A$5:$A$304,0)),"（台帳に無い番号）"))</f>
        <v/>
      </c>
      <c r="D215" s="9" t="n"/>
      <c r="E215" s="9" t="n"/>
      <c r="F215" s="21" t="n"/>
      <c r="G215" s="21" t="n"/>
      <c r="H215" s="9" t="n"/>
      <c r="I215" s="24">
        <f>IF(B215="","",IF(G215&lt;&gt;"","返却済み",IF(AND(F215&lt;&gt;"",設定!$B$7&gt;F215),"返却遅れ","貸出中")))</f>
        <v/>
      </c>
    </row>
    <row r="216">
      <c r="A216" s="21" t="n"/>
      <c r="B216" s="20" t="n"/>
      <c r="C216" s="26">
        <f>IF(B216="","",IFERROR(INDEX(備品台帳!$B$5:$B$304,MATCH(B216,備品台帳!$A$5:$A$304,0)),"（台帳に無い番号）"))</f>
        <v/>
      </c>
      <c r="D216" s="9" t="n"/>
      <c r="E216" s="9" t="n"/>
      <c r="F216" s="21" t="n"/>
      <c r="G216" s="21" t="n"/>
      <c r="H216" s="9" t="n"/>
      <c r="I216" s="24">
        <f>IF(B216="","",IF(G216&lt;&gt;"","返却済み",IF(AND(F216&lt;&gt;"",設定!$B$7&gt;F216),"返却遅れ","貸出中")))</f>
        <v/>
      </c>
    </row>
    <row r="217">
      <c r="A217" s="21" t="n"/>
      <c r="B217" s="20" t="n"/>
      <c r="C217" s="26">
        <f>IF(B217="","",IFERROR(INDEX(備品台帳!$B$5:$B$304,MATCH(B217,備品台帳!$A$5:$A$304,0)),"（台帳に無い番号）"))</f>
        <v/>
      </c>
      <c r="D217" s="9" t="n"/>
      <c r="E217" s="9" t="n"/>
      <c r="F217" s="21" t="n"/>
      <c r="G217" s="21" t="n"/>
      <c r="H217" s="9" t="n"/>
      <c r="I217" s="24">
        <f>IF(B217="","",IF(G217&lt;&gt;"","返却済み",IF(AND(F217&lt;&gt;"",設定!$B$7&gt;F217),"返却遅れ","貸出中")))</f>
        <v/>
      </c>
    </row>
    <row r="218">
      <c r="A218" s="21" t="n"/>
      <c r="B218" s="20" t="n"/>
      <c r="C218" s="26">
        <f>IF(B218="","",IFERROR(INDEX(備品台帳!$B$5:$B$304,MATCH(B218,備品台帳!$A$5:$A$304,0)),"（台帳に無い番号）"))</f>
        <v/>
      </c>
      <c r="D218" s="9" t="n"/>
      <c r="E218" s="9" t="n"/>
      <c r="F218" s="21" t="n"/>
      <c r="G218" s="21" t="n"/>
      <c r="H218" s="9" t="n"/>
      <c r="I218" s="24">
        <f>IF(B218="","",IF(G218&lt;&gt;"","返却済み",IF(AND(F218&lt;&gt;"",設定!$B$7&gt;F218),"返却遅れ","貸出中")))</f>
        <v/>
      </c>
    </row>
    <row r="219">
      <c r="A219" s="21" t="n"/>
      <c r="B219" s="20" t="n"/>
      <c r="C219" s="26">
        <f>IF(B219="","",IFERROR(INDEX(備品台帳!$B$5:$B$304,MATCH(B219,備品台帳!$A$5:$A$304,0)),"（台帳に無い番号）"))</f>
        <v/>
      </c>
      <c r="D219" s="9" t="n"/>
      <c r="E219" s="9" t="n"/>
      <c r="F219" s="21" t="n"/>
      <c r="G219" s="21" t="n"/>
      <c r="H219" s="9" t="n"/>
      <c r="I219" s="24">
        <f>IF(B219="","",IF(G219&lt;&gt;"","返却済み",IF(AND(F219&lt;&gt;"",設定!$B$7&gt;F219),"返却遅れ","貸出中")))</f>
        <v/>
      </c>
    </row>
    <row r="220">
      <c r="A220" s="21" t="n"/>
      <c r="B220" s="20" t="n"/>
      <c r="C220" s="26">
        <f>IF(B220="","",IFERROR(INDEX(備品台帳!$B$5:$B$304,MATCH(B220,備品台帳!$A$5:$A$304,0)),"（台帳に無い番号）"))</f>
        <v/>
      </c>
      <c r="D220" s="9" t="n"/>
      <c r="E220" s="9" t="n"/>
      <c r="F220" s="21" t="n"/>
      <c r="G220" s="21" t="n"/>
      <c r="H220" s="9" t="n"/>
      <c r="I220" s="24">
        <f>IF(B220="","",IF(G220&lt;&gt;"","返却済み",IF(AND(F220&lt;&gt;"",設定!$B$7&gt;F220),"返却遅れ","貸出中")))</f>
        <v/>
      </c>
    </row>
    <row r="221">
      <c r="A221" s="21" t="n"/>
      <c r="B221" s="20" t="n"/>
      <c r="C221" s="26">
        <f>IF(B221="","",IFERROR(INDEX(備品台帳!$B$5:$B$304,MATCH(B221,備品台帳!$A$5:$A$304,0)),"（台帳に無い番号）"))</f>
        <v/>
      </c>
      <c r="D221" s="9" t="n"/>
      <c r="E221" s="9" t="n"/>
      <c r="F221" s="21" t="n"/>
      <c r="G221" s="21" t="n"/>
      <c r="H221" s="9" t="n"/>
      <c r="I221" s="24">
        <f>IF(B221="","",IF(G221&lt;&gt;"","返却済み",IF(AND(F221&lt;&gt;"",設定!$B$7&gt;F221),"返却遅れ","貸出中")))</f>
        <v/>
      </c>
    </row>
    <row r="222">
      <c r="A222" s="21" t="n"/>
      <c r="B222" s="20" t="n"/>
      <c r="C222" s="26">
        <f>IF(B222="","",IFERROR(INDEX(備品台帳!$B$5:$B$304,MATCH(B222,備品台帳!$A$5:$A$304,0)),"（台帳に無い番号）"))</f>
        <v/>
      </c>
      <c r="D222" s="9" t="n"/>
      <c r="E222" s="9" t="n"/>
      <c r="F222" s="21" t="n"/>
      <c r="G222" s="21" t="n"/>
      <c r="H222" s="9" t="n"/>
      <c r="I222" s="24">
        <f>IF(B222="","",IF(G222&lt;&gt;"","返却済み",IF(AND(F222&lt;&gt;"",設定!$B$7&gt;F222),"返却遅れ","貸出中")))</f>
        <v/>
      </c>
    </row>
    <row r="223">
      <c r="A223" s="21" t="n"/>
      <c r="B223" s="20" t="n"/>
      <c r="C223" s="26">
        <f>IF(B223="","",IFERROR(INDEX(備品台帳!$B$5:$B$304,MATCH(B223,備品台帳!$A$5:$A$304,0)),"（台帳に無い番号）"))</f>
        <v/>
      </c>
      <c r="D223" s="9" t="n"/>
      <c r="E223" s="9" t="n"/>
      <c r="F223" s="21" t="n"/>
      <c r="G223" s="21" t="n"/>
      <c r="H223" s="9" t="n"/>
      <c r="I223" s="24">
        <f>IF(B223="","",IF(G223&lt;&gt;"","返却済み",IF(AND(F223&lt;&gt;"",設定!$B$7&gt;F223),"返却遅れ","貸出中")))</f>
        <v/>
      </c>
    </row>
    <row r="224">
      <c r="A224" s="21" t="n"/>
      <c r="B224" s="20" t="n"/>
      <c r="C224" s="26">
        <f>IF(B224="","",IFERROR(INDEX(備品台帳!$B$5:$B$304,MATCH(B224,備品台帳!$A$5:$A$304,0)),"（台帳に無い番号）"))</f>
        <v/>
      </c>
      <c r="D224" s="9" t="n"/>
      <c r="E224" s="9" t="n"/>
      <c r="F224" s="21" t="n"/>
      <c r="G224" s="21" t="n"/>
      <c r="H224" s="9" t="n"/>
      <c r="I224" s="24">
        <f>IF(B224="","",IF(G224&lt;&gt;"","返却済み",IF(AND(F224&lt;&gt;"",設定!$B$7&gt;F224),"返却遅れ","貸出中")))</f>
        <v/>
      </c>
    </row>
    <row r="225">
      <c r="A225" s="21" t="n"/>
      <c r="B225" s="20" t="n"/>
      <c r="C225" s="26">
        <f>IF(B225="","",IFERROR(INDEX(備品台帳!$B$5:$B$304,MATCH(B225,備品台帳!$A$5:$A$304,0)),"（台帳に無い番号）"))</f>
        <v/>
      </c>
      <c r="D225" s="9" t="n"/>
      <c r="E225" s="9" t="n"/>
      <c r="F225" s="21" t="n"/>
      <c r="G225" s="21" t="n"/>
      <c r="H225" s="9" t="n"/>
      <c r="I225" s="24">
        <f>IF(B225="","",IF(G225&lt;&gt;"","返却済み",IF(AND(F225&lt;&gt;"",設定!$B$7&gt;F225),"返却遅れ","貸出中")))</f>
        <v/>
      </c>
    </row>
    <row r="226">
      <c r="A226" s="21" t="n"/>
      <c r="B226" s="20" t="n"/>
      <c r="C226" s="26">
        <f>IF(B226="","",IFERROR(INDEX(備品台帳!$B$5:$B$304,MATCH(B226,備品台帳!$A$5:$A$304,0)),"（台帳に無い番号）"))</f>
        <v/>
      </c>
      <c r="D226" s="9" t="n"/>
      <c r="E226" s="9" t="n"/>
      <c r="F226" s="21" t="n"/>
      <c r="G226" s="21" t="n"/>
      <c r="H226" s="9" t="n"/>
      <c r="I226" s="24">
        <f>IF(B226="","",IF(G226&lt;&gt;"","返却済み",IF(AND(F226&lt;&gt;"",設定!$B$7&gt;F226),"返却遅れ","貸出中")))</f>
        <v/>
      </c>
    </row>
    <row r="227">
      <c r="A227" s="21" t="n"/>
      <c r="B227" s="20" t="n"/>
      <c r="C227" s="26">
        <f>IF(B227="","",IFERROR(INDEX(備品台帳!$B$5:$B$304,MATCH(B227,備品台帳!$A$5:$A$304,0)),"（台帳に無い番号）"))</f>
        <v/>
      </c>
      <c r="D227" s="9" t="n"/>
      <c r="E227" s="9" t="n"/>
      <c r="F227" s="21" t="n"/>
      <c r="G227" s="21" t="n"/>
      <c r="H227" s="9" t="n"/>
      <c r="I227" s="24">
        <f>IF(B227="","",IF(G227&lt;&gt;"","返却済み",IF(AND(F227&lt;&gt;"",設定!$B$7&gt;F227),"返却遅れ","貸出中")))</f>
        <v/>
      </c>
    </row>
    <row r="228">
      <c r="A228" s="21" t="n"/>
      <c r="B228" s="20" t="n"/>
      <c r="C228" s="26">
        <f>IF(B228="","",IFERROR(INDEX(備品台帳!$B$5:$B$304,MATCH(B228,備品台帳!$A$5:$A$304,0)),"（台帳に無い番号）"))</f>
        <v/>
      </c>
      <c r="D228" s="9" t="n"/>
      <c r="E228" s="9" t="n"/>
      <c r="F228" s="21" t="n"/>
      <c r="G228" s="21" t="n"/>
      <c r="H228" s="9" t="n"/>
      <c r="I228" s="24">
        <f>IF(B228="","",IF(G228&lt;&gt;"","返却済み",IF(AND(F228&lt;&gt;"",設定!$B$7&gt;F228),"返却遅れ","貸出中")))</f>
        <v/>
      </c>
    </row>
    <row r="229">
      <c r="A229" s="21" t="n"/>
      <c r="B229" s="20" t="n"/>
      <c r="C229" s="26">
        <f>IF(B229="","",IFERROR(INDEX(備品台帳!$B$5:$B$304,MATCH(B229,備品台帳!$A$5:$A$304,0)),"（台帳に無い番号）"))</f>
        <v/>
      </c>
      <c r="D229" s="9" t="n"/>
      <c r="E229" s="9" t="n"/>
      <c r="F229" s="21" t="n"/>
      <c r="G229" s="21" t="n"/>
      <c r="H229" s="9" t="n"/>
      <c r="I229" s="24">
        <f>IF(B229="","",IF(G229&lt;&gt;"","返却済み",IF(AND(F229&lt;&gt;"",設定!$B$7&gt;F229),"返却遅れ","貸出中")))</f>
        <v/>
      </c>
    </row>
    <row r="230">
      <c r="A230" s="21" t="n"/>
      <c r="B230" s="20" t="n"/>
      <c r="C230" s="26">
        <f>IF(B230="","",IFERROR(INDEX(備品台帳!$B$5:$B$304,MATCH(B230,備品台帳!$A$5:$A$304,0)),"（台帳に無い番号）"))</f>
        <v/>
      </c>
      <c r="D230" s="9" t="n"/>
      <c r="E230" s="9" t="n"/>
      <c r="F230" s="21" t="n"/>
      <c r="G230" s="21" t="n"/>
      <c r="H230" s="9" t="n"/>
      <c r="I230" s="24">
        <f>IF(B230="","",IF(G230&lt;&gt;"","返却済み",IF(AND(F230&lt;&gt;"",設定!$B$7&gt;F230),"返却遅れ","貸出中")))</f>
        <v/>
      </c>
    </row>
    <row r="231">
      <c r="A231" s="21" t="n"/>
      <c r="B231" s="20" t="n"/>
      <c r="C231" s="26">
        <f>IF(B231="","",IFERROR(INDEX(備品台帳!$B$5:$B$304,MATCH(B231,備品台帳!$A$5:$A$304,0)),"（台帳に無い番号）"))</f>
        <v/>
      </c>
      <c r="D231" s="9" t="n"/>
      <c r="E231" s="9" t="n"/>
      <c r="F231" s="21" t="n"/>
      <c r="G231" s="21" t="n"/>
      <c r="H231" s="9" t="n"/>
      <c r="I231" s="24">
        <f>IF(B231="","",IF(G231&lt;&gt;"","返却済み",IF(AND(F231&lt;&gt;"",設定!$B$7&gt;F231),"返却遅れ","貸出中")))</f>
        <v/>
      </c>
    </row>
    <row r="232">
      <c r="A232" s="21" t="n"/>
      <c r="B232" s="20" t="n"/>
      <c r="C232" s="26">
        <f>IF(B232="","",IFERROR(INDEX(備品台帳!$B$5:$B$304,MATCH(B232,備品台帳!$A$5:$A$304,0)),"（台帳に無い番号）"))</f>
        <v/>
      </c>
      <c r="D232" s="9" t="n"/>
      <c r="E232" s="9" t="n"/>
      <c r="F232" s="21" t="n"/>
      <c r="G232" s="21" t="n"/>
      <c r="H232" s="9" t="n"/>
      <c r="I232" s="24">
        <f>IF(B232="","",IF(G232&lt;&gt;"","返却済み",IF(AND(F232&lt;&gt;"",設定!$B$7&gt;F232),"返却遅れ","貸出中")))</f>
        <v/>
      </c>
    </row>
    <row r="233">
      <c r="A233" s="21" t="n"/>
      <c r="B233" s="20" t="n"/>
      <c r="C233" s="26">
        <f>IF(B233="","",IFERROR(INDEX(備品台帳!$B$5:$B$304,MATCH(B233,備品台帳!$A$5:$A$304,0)),"（台帳に無い番号）"))</f>
        <v/>
      </c>
      <c r="D233" s="9" t="n"/>
      <c r="E233" s="9" t="n"/>
      <c r="F233" s="21" t="n"/>
      <c r="G233" s="21" t="n"/>
      <c r="H233" s="9" t="n"/>
      <c r="I233" s="24">
        <f>IF(B233="","",IF(G233&lt;&gt;"","返却済み",IF(AND(F233&lt;&gt;"",設定!$B$7&gt;F233),"返却遅れ","貸出中")))</f>
        <v/>
      </c>
    </row>
    <row r="234">
      <c r="A234" s="21" t="n"/>
      <c r="B234" s="20" t="n"/>
      <c r="C234" s="26">
        <f>IF(B234="","",IFERROR(INDEX(備品台帳!$B$5:$B$304,MATCH(B234,備品台帳!$A$5:$A$304,0)),"（台帳に無い番号）"))</f>
        <v/>
      </c>
      <c r="D234" s="9" t="n"/>
      <c r="E234" s="9" t="n"/>
      <c r="F234" s="21" t="n"/>
      <c r="G234" s="21" t="n"/>
      <c r="H234" s="9" t="n"/>
      <c r="I234" s="24">
        <f>IF(B234="","",IF(G234&lt;&gt;"","返却済み",IF(AND(F234&lt;&gt;"",設定!$B$7&gt;F234),"返却遅れ","貸出中")))</f>
        <v/>
      </c>
    </row>
    <row r="235">
      <c r="A235" s="21" t="n"/>
      <c r="B235" s="20" t="n"/>
      <c r="C235" s="26">
        <f>IF(B235="","",IFERROR(INDEX(備品台帳!$B$5:$B$304,MATCH(B235,備品台帳!$A$5:$A$304,0)),"（台帳に無い番号）"))</f>
        <v/>
      </c>
      <c r="D235" s="9" t="n"/>
      <c r="E235" s="9" t="n"/>
      <c r="F235" s="21" t="n"/>
      <c r="G235" s="21" t="n"/>
      <c r="H235" s="9" t="n"/>
      <c r="I235" s="24">
        <f>IF(B235="","",IF(G235&lt;&gt;"","返却済み",IF(AND(F235&lt;&gt;"",設定!$B$7&gt;F235),"返却遅れ","貸出中")))</f>
        <v/>
      </c>
    </row>
    <row r="236">
      <c r="A236" s="21" t="n"/>
      <c r="B236" s="20" t="n"/>
      <c r="C236" s="26">
        <f>IF(B236="","",IFERROR(INDEX(備品台帳!$B$5:$B$304,MATCH(B236,備品台帳!$A$5:$A$304,0)),"（台帳に無い番号）"))</f>
        <v/>
      </c>
      <c r="D236" s="9" t="n"/>
      <c r="E236" s="9" t="n"/>
      <c r="F236" s="21" t="n"/>
      <c r="G236" s="21" t="n"/>
      <c r="H236" s="9" t="n"/>
      <c r="I236" s="24">
        <f>IF(B236="","",IF(G236&lt;&gt;"","返却済み",IF(AND(F236&lt;&gt;"",設定!$B$7&gt;F236),"返却遅れ","貸出中")))</f>
        <v/>
      </c>
    </row>
    <row r="237">
      <c r="A237" s="21" t="n"/>
      <c r="B237" s="20" t="n"/>
      <c r="C237" s="26">
        <f>IF(B237="","",IFERROR(INDEX(備品台帳!$B$5:$B$304,MATCH(B237,備品台帳!$A$5:$A$304,0)),"（台帳に無い番号）"))</f>
        <v/>
      </c>
      <c r="D237" s="9" t="n"/>
      <c r="E237" s="9" t="n"/>
      <c r="F237" s="21" t="n"/>
      <c r="G237" s="21" t="n"/>
      <c r="H237" s="9" t="n"/>
      <c r="I237" s="24">
        <f>IF(B237="","",IF(G237&lt;&gt;"","返却済み",IF(AND(F237&lt;&gt;"",設定!$B$7&gt;F237),"返却遅れ","貸出中")))</f>
        <v/>
      </c>
    </row>
    <row r="238">
      <c r="A238" s="21" t="n"/>
      <c r="B238" s="20" t="n"/>
      <c r="C238" s="26">
        <f>IF(B238="","",IFERROR(INDEX(備品台帳!$B$5:$B$304,MATCH(B238,備品台帳!$A$5:$A$304,0)),"（台帳に無い番号）"))</f>
        <v/>
      </c>
      <c r="D238" s="9" t="n"/>
      <c r="E238" s="9" t="n"/>
      <c r="F238" s="21" t="n"/>
      <c r="G238" s="21" t="n"/>
      <c r="H238" s="9" t="n"/>
      <c r="I238" s="24">
        <f>IF(B238="","",IF(G238&lt;&gt;"","返却済み",IF(AND(F238&lt;&gt;"",設定!$B$7&gt;F238),"返却遅れ","貸出中")))</f>
        <v/>
      </c>
    </row>
    <row r="239">
      <c r="A239" s="21" t="n"/>
      <c r="B239" s="20" t="n"/>
      <c r="C239" s="26">
        <f>IF(B239="","",IFERROR(INDEX(備品台帳!$B$5:$B$304,MATCH(B239,備品台帳!$A$5:$A$304,0)),"（台帳に無い番号）"))</f>
        <v/>
      </c>
      <c r="D239" s="9" t="n"/>
      <c r="E239" s="9" t="n"/>
      <c r="F239" s="21" t="n"/>
      <c r="G239" s="21" t="n"/>
      <c r="H239" s="9" t="n"/>
      <c r="I239" s="24">
        <f>IF(B239="","",IF(G239&lt;&gt;"","返却済み",IF(AND(F239&lt;&gt;"",設定!$B$7&gt;F239),"返却遅れ","貸出中")))</f>
        <v/>
      </c>
    </row>
    <row r="240">
      <c r="A240" s="21" t="n"/>
      <c r="B240" s="20" t="n"/>
      <c r="C240" s="26">
        <f>IF(B240="","",IFERROR(INDEX(備品台帳!$B$5:$B$304,MATCH(B240,備品台帳!$A$5:$A$304,0)),"（台帳に無い番号）"))</f>
        <v/>
      </c>
      <c r="D240" s="9" t="n"/>
      <c r="E240" s="9" t="n"/>
      <c r="F240" s="21" t="n"/>
      <c r="G240" s="21" t="n"/>
      <c r="H240" s="9" t="n"/>
      <c r="I240" s="24">
        <f>IF(B240="","",IF(G240&lt;&gt;"","返却済み",IF(AND(F240&lt;&gt;"",設定!$B$7&gt;F240),"返却遅れ","貸出中")))</f>
        <v/>
      </c>
    </row>
    <row r="241">
      <c r="A241" s="21" t="n"/>
      <c r="B241" s="20" t="n"/>
      <c r="C241" s="26">
        <f>IF(B241="","",IFERROR(INDEX(備品台帳!$B$5:$B$304,MATCH(B241,備品台帳!$A$5:$A$304,0)),"（台帳に無い番号）"))</f>
        <v/>
      </c>
      <c r="D241" s="9" t="n"/>
      <c r="E241" s="9" t="n"/>
      <c r="F241" s="21" t="n"/>
      <c r="G241" s="21" t="n"/>
      <c r="H241" s="9" t="n"/>
      <c r="I241" s="24">
        <f>IF(B241="","",IF(G241&lt;&gt;"","返却済み",IF(AND(F241&lt;&gt;"",設定!$B$7&gt;F241),"返却遅れ","貸出中")))</f>
        <v/>
      </c>
    </row>
    <row r="242">
      <c r="A242" s="21" t="n"/>
      <c r="B242" s="20" t="n"/>
      <c r="C242" s="26">
        <f>IF(B242="","",IFERROR(INDEX(備品台帳!$B$5:$B$304,MATCH(B242,備品台帳!$A$5:$A$304,0)),"（台帳に無い番号）"))</f>
        <v/>
      </c>
      <c r="D242" s="9" t="n"/>
      <c r="E242" s="9" t="n"/>
      <c r="F242" s="21" t="n"/>
      <c r="G242" s="21" t="n"/>
      <c r="H242" s="9" t="n"/>
      <c r="I242" s="24">
        <f>IF(B242="","",IF(G242&lt;&gt;"","返却済み",IF(AND(F242&lt;&gt;"",設定!$B$7&gt;F242),"返却遅れ","貸出中")))</f>
        <v/>
      </c>
    </row>
    <row r="243">
      <c r="A243" s="21" t="n"/>
      <c r="B243" s="20" t="n"/>
      <c r="C243" s="26">
        <f>IF(B243="","",IFERROR(INDEX(備品台帳!$B$5:$B$304,MATCH(B243,備品台帳!$A$5:$A$304,0)),"（台帳に無い番号）"))</f>
        <v/>
      </c>
      <c r="D243" s="9" t="n"/>
      <c r="E243" s="9" t="n"/>
      <c r="F243" s="21" t="n"/>
      <c r="G243" s="21" t="n"/>
      <c r="H243" s="9" t="n"/>
      <c r="I243" s="24">
        <f>IF(B243="","",IF(G243&lt;&gt;"","返却済み",IF(AND(F243&lt;&gt;"",設定!$B$7&gt;F243),"返却遅れ","貸出中")))</f>
        <v/>
      </c>
    </row>
    <row r="244">
      <c r="A244" s="21" t="n"/>
      <c r="B244" s="20" t="n"/>
      <c r="C244" s="26">
        <f>IF(B244="","",IFERROR(INDEX(備品台帳!$B$5:$B$304,MATCH(B244,備品台帳!$A$5:$A$304,0)),"（台帳に無い番号）"))</f>
        <v/>
      </c>
      <c r="D244" s="9" t="n"/>
      <c r="E244" s="9" t="n"/>
      <c r="F244" s="21" t="n"/>
      <c r="G244" s="21" t="n"/>
      <c r="H244" s="9" t="n"/>
      <c r="I244" s="24">
        <f>IF(B244="","",IF(G244&lt;&gt;"","返却済み",IF(AND(F244&lt;&gt;"",設定!$B$7&gt;F244),"返却遅れ","貸出中")))</f>
        <v/>
      </c>
    </row>
    <row r="245">
      <c r="A245" s="21" t="n"/>
      <c r="B245" s="20" t="n"/>
      <c r="C245" s="26">
        <f>IF(B245="","",IFERROR(INDEX(備品台帳!$B$5:$B$304,MATCH(B245,備品台帳!$A$5:$A$304,0)),"（台帳に無い番号）"))</f>
        <v/>
      </c>
      <c r="D245" s="9" t="n"/>
      <c r="E245" s="9" t="n"/>
      <c r="F245" s="21" t="n"/>
      <c r="G245" s="21" t="n"/>
      <c r="H245" s="9" t="n"/>
      <c r="I245" s="24">
        <f>IF(B245="","",IF(G245&lt;&gt;"","返却済み",IF(AND(F245&lt;&gt;"",設定!$B$7&gt;F245),"返却遅れ","貸出中")))</f>
        <v/>
      </c>
    </row>
    <row r="246">
      <c r="A246" s="21" t="n"/>
      <c r="B246" s="20" t="n"/>
      <c r="C246" s="26">
        <f>IF(B246="","",IFERROR(INDEX(備品台帳!$B$5:$B$304,MATCH(B246,備品台帳!$A$5:$A$304,0)),"（台帳に無い番号）"))</f>
        <v/>
      </c>
      <c r="D246" s="9" t="n"/>
      <c r="E246" s="9" t="n"/>
      <c r="F246" s="21" t="n"/>
      <c r="G246" s="21" t="n"/>
      <c r="H246" s="9" t="n"/>
      <c r="I246" s="24">
        <f>IF(B246="","",IF(G246&lt;&gt;"","返却済み",IF(AND(F246&lt;&gt;"",設定!$B$7&gt;F246),"返却遅れ","貸出中")))</f>
        <v/>
      </c>
    </row>
    <row r="247">
      <c r="A247" s="21" t="n"/>
      <c r="B247" s="20" t="n"/>
      <c r="C247" s="26">
        <f>IF(B247="","",IFERROR(INDEX(備品台帳!$B$5:$B$304,MATCH(B247,備品台帳!$A$5:$A$304,0)),"（台帳に無い番号）"))</f>
        <v/>
      </c>
      <c r="D247" s="9" t="n"/>
      <c r="E247" s="9" t="n"/>
      <c r="F247" s="21" t="n"/>
      <c r="G247" s="21" t="n"/>
      <c r="H247" s="9" t="n"/>
      <c r="I247" s="24">
        <f>IF(B247="","",IF(G247&lt;&gt;"","返却済み",IF(AND(F247&lt;&gt;"",設定!$B$7&gt;F247),"返却遅れ","貸出中")))</f>
        <v/>
      </c>
    </row>
    <row r="248">
      <c r="A248" s="21" t="n"/>
      <c r="B248" s="20" t="n"/>
      <c r="C248" s="26">
        <f>IF(B248="","",IFERROR(INDEX(備品台帳!$B$5:$B$304,MATCH(B248,備品台帳!$A$5:$A$304,0)),"（台帳に無い番号）"))</f>
        <v/>
      </c>
      <c r="D248" s="9" t="n"/>
      <c r="E248" s="9" t="n"/>
      <c r="F248" s="21" t="n"/>
      <c r="G248" s="21" t="n"/>
      <c r="H248" s="9" t="n"/>
      <c r="I248" s="24">
        <f>IF(B248="","",IF(G248&lt;&gt;"","返却済み",IF(AND(F248&lt;&gt;"",設定!$B$7&gt;F248),"返却遅れ","貸出中")))</f>
        <v/>
      </c>
    </row>
    <row r="249">
      <c r="A249" s="21" t="n"/>
      <c r="B249" s="20" t="n"/>
      <c r="C249" s="26">
        <f>IF(B249="","",IFERROR(INDEX(備品台帳!$B$5:$B$304,MATCH(B249,備品台帳!$A$5:$A$304,0)),"（台帳に無い番号）"))</f>
        <v/>
      </c>
      <c r="D249" s="9" t="n"/>
      <c r="E249" s="9" t="n"/>
      <c r="F249" s="21" t="n"/>
      <c r="G249" s="21" t="n"/>
      <c r="H249" s="9" t="n"/>
      <c r="I249" s="24">
        <f>IF(B249="","",IF(G249&lt;&gt;"","返却済み",IF(AND(F249&lt;&gt;"",設定!$B$7&gt;F249),"返却遅れ","貸出中")))</f>
        <v/>
      </c>
    </row>
    <row r="250">
      <c r="A250" s="21" t="n"/>
      <c r="B250" s="20" t="n"/>
      <c r="C250" s="26">
        <f>IF(B250="","",IFERROR(INDEX(備品台帳!$B$5:$B$304,MATCH(B250,備品台帳!$A$5:$A$304,0)),"（台帳に無い番号）"))</f>
        <v/>
      </c>
      <c r="D250" s="9" t="n"/>
      <c r="E250" s="9" t="n"/>
      <c r="F250" s="21" t="n"/>
      <c r="G250" s="21" t="n"/>
      <c r="H250" s="9" t="n"/>
      <c r="I250" s="24">
        <f>IF(B250="","",IF(G250&lt;&gt;"","返却済み",IF(AND(F250&lt;&gt;"",設定!$B$7&gt;F250),"返却遅れ","貸出中")))</f>
        <v/>
      </c>
    </row>
    <row r="251">
      <c r="A251" s="21" t="n"/>
      <c r="B251" s="20" t="n"/>
      <c r="C251" s="26">
        <f>IF(B251="","",IFERROR(INDEX(備品台帳!$B$5:$B$304,MATCH(B251,備品台帳!$A$5:$A$304,0)),"（台帳に無い番号）"))</f>
        <v/>
      </c>
      <c r="D251" s="9" t="n"/>
      <c r="E251" s="9" t="n"/>
      <c r="F251" s="21" t="n"/>
      <c r="G251" s="21" t="n"/>
      <c r="H251" s="9" t="n"/>
      <c r="I251" s="24">
        <f>IF(B251="","",IF(G251&lt;&gt;"","返却済み",IF(AND(F251&lt;&gt;"",設定!$B$7&gt;F251),"返却遅れ","貸出中")))</f>
        <v/>
      </c>
    </row>
    <row r="252">
      <c r="A252" s="21" t="n"/>
      <c r="B252" s="20" t="n"/>
      <c r="C252" s="26">
        <f>IF(B252="","",IFERROR(INDEX(備品台帳!$B$5:$B$304,MATCH(B252,備品台帳!$A$5:$A$304,0)),"（台帳に無い番号）"))</f>
        <v/>
      </c>
      <c r="D252" s="9" t="n"/>
      <c r="E252" s="9" t="n"/>
      <c r="F252" s="21" t="n"/>
      <c r="G252" s="21" t="n"/>
      <c r="H252" s="9" t="n"/>
      <c r="I252" s="24">
        <f>IF(B252="","",IF(G252&lt;&gt;"","返却済み",IF(AND(F252&lt;&gt;"",設定!$B$7&gt;F252),"返却遅れ","貸出中")))</f>
        <v/>
      </c>
    </row>
    <row r="253">
      <c r="A253" s="21" t="n"/>
      <c r="B253" s="20" t="n"/>
      <c r="C253" s="26">
        <f>IF(B253="","",IFERROR(INDEX(備品台帳!$B$5:$B$304,MATCH(B253,備品台帳!$A$5:$A$304,0)),"（台帳に無い番号）"))</f>
        <v/>
      </c>
      <c r="D253" s="9" t="n"/>
      <c r="E253" s="9" t="n"/>
      <c r="F253" s="21" t="n"/>
      <c r="G253" s="21" t="n"/>
      <c r="H253" s="9" t="n"/>
      <c r="I253" s="24">
        <f>IF(B253="","",IF(G253&lt;&gt;"","返却済み",IF(AND(F253&lt;&gt;"",設定!$B$7&gt;F253),"返却遅れ","貸出中")))</f>
        <v/>
      </c>
    </row>
    <row r="254">
      <c r="A254" s="21" t="n"/>
      <c r="B254" s="20" t="n"/>
      <c r="C254" s="26">
        <f>IF(B254="","",IFERROR(INDEX(備品台帳!$B$5:$B$304,MATCH(B254,備品台帳!$A$5:$A$304,0)),"（台帳に無い番号）"))</f>
        <v/>
      </c>
      <c r="D254" s="9" t="n"/>
      <c r="E254" s="9" t="n"/>
      <c r="F254" s="21" t="n"/>
      <c r="G254" s="21" t="n"/>
      <c r="H254" s="9" t="n"/>
      <c r="I254" s="24">
        <f>IF(B254="","",IF(G254&lt;&gt;"","返却済み",IF(AND(F254&lt;&gt;"",設定!$B$7&gt;F254),"返却遅れ","貸出中")))</f>
        <v/>
      </c>
    </row>
    <row r="255">
      <c r="A255" s="21" t="n"/>
      <c r="B255" s="20" t="n"/>
      <c r="C255" s="26">
        <f>IF(B255="","",IFERROR(INDEX(備品台帳!$B$5:$B$304,MATCH(B255,備品台帳!$A$5:$A$304,0)),"（台帳に無い番号）"))</f>
        <v/>
      </c>
      <c r="D255" s="9" t="n"/>
      <c r="E255" s="9" t="n"/>
      <c r="F255" s="21" t="n"/>
      <c r="G255" s="21" t="n"/>
      <c r="H255" s="9" t="n"/>
      <c r="I255" s="24">
        <f>IF(B255="","",IF(G255&lt;&gt;"","返却済み",IF(AND(F255&lt;&gt;"",設定!$B$7&gt;F255),"返却遅れ","貸出中")))</f>
        <v/>
      </c>
    </row>
    <row r="256">
      <c r="A256" s="21" t="n"/>
      <c r="B256" s="20" t="n"/>
      <c r="C256" s="26">
        <f>IF(B256="","",IFERROR(INDEX(備品台帳!$B$5:$B$304,MATCH(B256,備品台帳!$A$5:$A$304,0)),"（台帳に無い番号）"))</f>
        <v/>
      </c>
      <c r="D256" s="9" t="n"/>
      <c r="E256" s="9" t="n"/>
      <c r="F256" s="21" t="n"/>
      <c r="G256" s="21" t="n"/>
      <c r="H256" s="9" t="n"/>
      <c r="I256" s="24">
        <f>IF(B256="","",IF(G256&lt;&gt;"","返却済み",IF(AND(F256&lt;&gt;"",設定!$B$7&gt;F256),"返却遅れ","貸出中")))</f>
        <v/>
      </c>
    </row>
    <row r="257">
      <c r="A257" s="21" t="n"/>
      <c r="B257" s="20" t="n"/>
      <c r="C257" s="26">
        <f>IF(B257="","",IFERROR(INDEX(備品台帳!$B$5:$B$304,MATCH(B257,備品台帳!$A$5:$A$304,0)),"（台帳に無い番号）"))</f>
        <v/>
      </c>
      <c r="D257" s="9" t="n"/>
      <c r="E257" s="9" t="n"/>
      <c r="F257" s="21" t="n"/>
      <c r="G257" s="21" t="n"/>
      <c r="H257" s="9" t="n"/>
      <c r="I257" s="24">
        <f>IF(B257="","",IF(G257&lt;&gt;"","返却済み",IF(AND(F257&lt;&gt;"",設定!$B$7&gt;F257),"返却遅れ","貸出中")))</f>
        <v/>
      </c>
    </row>
    <row r="258">
      <c r="A258" s="21" t="n"/>
      <c r="B258" s="20" t="n"/>
      <c r="C258" s="26">
        <f>IF(B258="","",IFERROR(INDEX(備品台帳!$B$5:$B$304,MATCH(B258,備品台帳!$A$5:$A$304,0)),"（台帳に無い番号）"))</f>
        <v/>
      </c>
      <c r="D258" s="9" t="n"/>
      <c r="E258" s="9" t="n"/>
      <c r="F258" s="21" t="n"/>
      <c r="G258" s="21" t="n"/>
      <c r="H258" s="9" t="n"/>
      <c r="I258" s="24">
        <f>IF(B258="","",IF(G258&lt;&gt;"","返却済み",IF(AND(F258&lt;&gt;"",設定!$B$7&gt;F258),"返却遅れ","貸出中")))</f>
        <v/>
      </c>
    </row>
    <row r="259">
      <c r="A259" s="21" t="n"/>
      <c r="B259" s="20" t="n"/>
      <c r="C259" s="26">
        <f>IF(B259="","",IFERROR(INDEX(備品台帳!$B$5:$B$304,MATCH(B259,備品台帳!$A$5:$A$304,0)),"（台帳に無い番号）"))</f>
        <v/>
      </c>
      <c r="D259" s="9" t="n"/>
      <c r="E259" s="9" t="n"/>
      <c r="F259" s="21" t="n"/>
      <c r="G259" s="21" t="n"/>
      <c r="H259" s="9" t="n"/>
      <c r="I259" s="24">
        <f>IF(B259="","",IF(G259&lt;&gt;"","返却済み",IF(AND(F259&lt;&gt;"",設定!$B$7&gt;F259),"返却遅れ","貸出中")))</f>
        <v/>
      </c>
    </row>
    <row r="260">
      <c r="A260" s="21" t="n"/>
      <c r="B260" s="20" t="n"/>
      <c r="C260" s="26">
        <f>IF(B260="","",IFERROR(INDEX(備品台帳!$B$5:$B$304,MATCH(B260,備品台帳!$A$5:$A$304,0)),"（台帳に無い番号）"))</f>
        <v/>
      </c>
      <c r="D260" s="9" t="n"/>
      <c r="E260" s="9" t="n"/>
      <c r="F260" s="21" t="n"/>
      <c r="G260" s="21" t="n"/>
      <c r="H260" s="9" t="n"/>
      <c r="I260" s="24">
        <f>IF(B260="","",IF(G260&lt;&gt;"","返却済み",IF(AND(F260&lt;&gt;"",設定!$B$7&gt;F260),"返却遅れ","貸出中")))</f>
        <v/>
      </c>
    </row>
    <row r="261">
      <c r="A261" s="21" t="n"/>
      <c r="B261" s="20" t="n"/>
      <c r="C261" s="26">
        <f>IF(B261="","",IFERROR(INDEX(備品台帳!$B$5:$B$304,MATCH(B261,備品台帳!$A$5:$A$304,0)),"（台帳に無い番号）"))</f>
        <v/>
      </c>
      <c r="D261" s="9" t="n"/>
      <c r="E261" s="9" t="n"/>
      <c r="F261" s="21" t="n"/>
      <c r="G261" s="21" t="n"/>
      <c r="H261" s="9" t="n"/>
      <c r="I261" s="24">
        <f>IF(B261="","",IF(G261&lt;&gt;"","返却済み",IF(AND(F261&lt;&gt;"",設定!$B$7&gt;F261),"返却遅れ","貸出中")))</f>
        <v/>
      </c>
    </row>
    <row r="262">
      <c r="A262" s="21" t="n"/>
      <c r="B262" s="20" t="n"/>
      <c r="C262" s="26">
        <f>IF(B262="","",IFERROR(INDEX(備品台帳!$B$5:$B$304,MATCH(B262,備品台帳!$A$5:$A$304,0)),"（台帳に無い番号）"))</f>
        <v/>
      </c>
      <c r="D262" s="9" t="n"/>
      <c r="E262" s="9" t="n"/>
      <c r="F262" s="21" t="n"/>
      <c r="G262" s="21" t="n"/>
      <c r="H262" s="9" t="n"/>
      <c r="I262" s="24">
        <f>IF(B262="","",IF(G262&lt;&gt;"","返却済み",IF(AND(F262&lt;&gt;"",設定!$B$7&gt;F262),"返却遅れ","貸出中")))</f>
        <v/>
      </c>
    </row>
    <row r="263">
      <c r="A263" s="21" t="n"/>
      <c r="B263" s="20" t="n"/>
      <c r="C263" s="26">
        <f>IF(B263="","",IFERROR(INDEX(備品台帳!$B$5:$B$304,MATCH(B263,備品台帳!$A$5:$A$304,0)),"（台帳に無い番号）"))</f>
        <v/>
      </c>
      <c r="D263" s="9" t="n"/>
      <c r="E263" s="9" t="n"/>
      <c r="F263" s="21" t="n"/>
      <c r="G263" s="21" t="n"/>
      <c r="H263" s="9" t="n"/>
      <c r="I263" s="24">
        <f>IF(B263="","",IF(G263&lt;&gt;"","返却済み",IF(AND(F263&lt;&gt;"",設定!$B$7&gt;F263),"返却遅れ","貸出中")))</f>
        <v/>
      </c>
    </row>
    <row r="264">
      <c r="A264" s="21" t="n"/>
      <c r="B264" s="20" t="n"/>
      <c r="C264" s="26">
        <f>IF(B264="","",IFERROR(INDEX(備品台帳!$B$5:$B$304,MATCH(B264,備品台帳!$A$5:$A$304,0)),"（台帳に無い番号）"))</f>
        <v/>
      </c>
      <c r="D264" s="9" t="n"/>
      <c r="E264" s="9" t="n"/>
      <c r="F264" s="21" t="n"/>
      <c r="G264" s="21" t="n"/>
      <c r="H264" s="9" t="n"/>
      <c r="I264" s="24">
        <f>IF(B264="","",IF(G264&lt;&gt;"","返却済み",IF(AND(F264&lt;&gt;"",設定!$B$7&gt;F264),"返却遅れ","貸出中")))</f>
        <v/>
      </c>
    </row>
    <row r="265">
      <c r="A265" s="21" t="n"/>
      <c r="B265" s="20" t="n"/>
      <c r="C265" s="26">
        <f>IF(B265="","",IFERROR(INDEX(備品台帳!$B$5:$B$304,MATCH(B265,備品台帳!$A$5:$A$304,0)),"（台帳に無い番号）"))</f>
        <v/>
      </c>
      <c r="D265" s="9" t="n"/>
      <c r="E265" s="9" t="n"/>
      <c r="F265" s="21" t="n"/>
      <c r="G265" s="21" t="n"/>
      <c r="H265" s="9" t="n"/>
      <c r="I265" s="24">
        <f>IF(B265="","",IF(G265&lt;&gt;"","返却済み",IF(AND(F265&lt;&gt;"",設定!$B$7&gt;F265),"返却遅れ","貸出中")))</f>
        <v/>
      </c>
    </row>
    <row r="266">
      <c r="A266" s="21" t="n"/>
      <c r="B266" s="20" t="n"/>
      <c r="C266" s="26">
        <f>IF(B266="","",IFERROR(INDEX(備品台帳!$B$5:$B$304,MATCH(B266,備品台帳!$A$5:$A$304,0)),"（台帳に無い番号）"))</f>
        <v/>
      </c>
      <c r="D266" s="9" t="n"/>
      <c r="E266" s="9" t="n"/>
      <c r="F266" s="21" t="n"/>
      <c r="G266" s="21" t="n"/>
      <c r="H266" s="9" t="n"/>
      <c r="I266" s="24">
        <f>IF(B266="","",IF(G266&lt;&gt;"","返却済み",IF(AND(F266&lt;&gt;"",設定!$B$7&gt;F266),"返却遅れ","貸出中")))</f>
        <v/>
      </c>
    </row>
    <row r="267">
      <c r="A267" s="21" t="n"/>
      <c r="B267" s="20" t="n"/>
      <c r="C267" s="26">
        <f>IF(B267="","",IFERROR(INDEX(備品台帳!$B$5:$B$304,MATCH(B267,備品台帳!$A$5:$A$304,0)),"（台帳に無い番号）"))</f>
        <v/>
      </c>
      <c r="D267" s="9" t="n"/>
      <c r="E267" s="9" t="n"/>
      <c r="F267" s="21" t="n"/>
      <c r="G267" s="21" t="n"/>
      <c r="H267" s="9" t="n"/>
      <c r="I267" s="24">
        <f>IF(B267="","",IF(G267&lt;&gt;"","返却済み",IF(AND(F267&lt;&gt;"",設定!$B$7&gt;F267),"返却遅れ","貸出中")))</f>
        <v/>
      </c>
    </row>
    <row r="268">
      <c r="A268" s="21" t="n"/>
      <c r="B268" s="20" t="n"/>
      <c r="C268" s="26">
        <f>IF(B268="","",IFERROR(INDEX(備品台帳!$B$5:$B$304,MATCH(B268,備品台帳!$A$5:$A$304,0)),"（台帳に無い番号）"))</f>
        <v/>
      </c>
      <c r="D268" s="9" t="n"/>
      <c r="E268" s="9" t="n"/>
      <c r="F268" s="21" t="n"/>
      <c r="G268" s="21" t="n"/>
      <c r="H268" s="9" t="n"/>
      <c r="I268" s="24">
        <f>IF(B268="","",IF(G268&lt;&gt;"","返却済み",IF(AND(F268&lt;&gt;"",設定!$B$7&gt;F268),"返却遅れ","貸出中")))</f>
        <v/>
      </c>
    </row>
    <row r="269">
      <c r="A269" s="21" t="n"/>
      <c r="B269" s="20" t="n"/>
      <c r="C269" s="26">
        <f>IF(B269="","",IFERROR(INDEX(備品台帳!$B$5:$B$304,MATCH(B269,備品台帳!$A$5:$A$304,0)),"（台帳に無い番号）"))</f>
        <v/>
      </c>
      <c r="D269" s="9" t="n"/>
      <c r="E269" s="9" t="n"/>
      <c r="F269" s="21" t="n"/>
      <c r="G269" s="21" t="n"/>
      <c r="H269" s="9" t="n"/>
      <c r="I269" s="24">
        <f>IF(B269="","",IF(G269&lt;&gt;"","返却済み",IF(AND(F269&lt;&gt;"",設定!$B$7&gt;F269),"返却遅れ","貸出中")))</f>
        <v/>
      </c>
    </row>
    <row r="270">
      <c r="A270" s="21" t="n"/>
      <c r="B270" s="20" t="n"/>
      <c r="C270" s="26">
        <f>IF(B270="","",IFERROR(INDEX(備品台帳!$B$5:$B$304,MATCH(B270,備品台帳!$A$5:$A$304,0)),"（台帳に無い番号）"))</f>
        <v/>
      </c>
      <c r="D270" s="9" t="n"/>
      <c r="E270" s="9" t="n"/>
      <c r="F270" s="21" t="n"/>
      <c r="G270" s="21" t="n"/>
      <c r="H270" s="9" t="n"/>
      <c r="I270" s="24">
        <f>IF(B270="","",IF(G270&lt;&gt;"","返却済み",IF(AND(F270&lt;&gt;"",設定!$B$7&gt;F270),"返却遅れ","貸出中")))</f>
        <v/>
      </c>
    </row>
    <row r="271">
      <c r="A271" s="21" t="n"/>
      <c r="B271" s="20" t="n"/>
      <c r="C271" s="26">
        <f>IF(B271="","",IFERROR(INDEX(備品台帳!$B$5:$B$304,MATCH(B271,備品台帳!$A$5:$A$304,0)),"（台帳に無い番号）"))</f>
        <v/>
      </c>
      <c r="D271" s="9" t="n"/>
      <c r="E271" s="9" t="n"/>
      <c r="F271" s="21" t="n"/>
      <c r="G271" s="21" t="n"/>
      <c r="H271" s="9" t="n"/>
      <c r="I271" s="24">
        <f>IF(B271="","",IF(G271&lt;&gt;"","返却済み",IF(AND(F271&lt;&gt;"",設定!$B$7&gt;F271),"返却遅れ","貸出中")))</f>
        <v/>
      </c>
    </row>
    <row r="272">
      <c r="A272" s="21" t="n"/>
      <c r="B272" s="20" t="n"/>
      <c r="C272" s="26">
        <f>IF(B272="","",IFERROR(INDEX(備品台帳!$B$5:$B$304,MATCH(B272,備品台帳!$A$5:$A$304,0)),"（台帳に無い番号）"))</f>
        <v/>
      </c>
      <c r="D272" s="9" t="n"/>
      <c r="E272" s="9" t="n"/>
      <c r="F272" s="21" t="n"/>
      <c r="G272" s="21" t="n"/>
      <c r="H272" s="9" t="n"/>
      <c r="I272" s="24">
        <f>IF(B272="","",IF(G272&lt;&gt;"","返却済み",IF(AND(F272&lt;&gt;"",設定!$B$7&gt;F272),"返却遅れ","貸出中")))</f>
        <v/>
      </c>
    </row>
    <row r="273">
      <c r="A273" s="21" t="n"/>
      <c r="B273" s="20" t="n"/>
      <c r="C273" s="26">
        <f>IF(B273="","",IFERROR(INDEX(備品台帳!$B$5:$B$304,MATCH(B273,備品台帳!$A$5:$A$304,0)),"（台帳に無い番号）"))</f>
        <v/>
      </c>
      <c r="D273" s="9" t="n"/>
      <c r="E273" s="9" t="n"/>
      <c r="F273" s="21" t="n"/>
      <c r="G273" s="21" t="n"/>
      <c r="H273" s="9" t="n"/>
      <c r="I273" s="24">
        <f>IF(B273="","",IF(G273&lt;&gt;"","返却済み",IF(AND(F273&lt;&gt;"",設定!$B$7&gt;F273),"返却遅れ","貸出中")))</f>
        <v/>
      </c>
    </row>
    <row r="274">
      <c r="A274" s="21" t="n"/>
      <c r="B274" s="20" t="n"/>
      <c r="C274" s="26">
        <f>IF(B274="","",IFERROR(INDEX(備品台帳!$B$5:$B$304,MATCH(B274,備品台帳!$A$5:$A$304,0)),"（台帳に無い番号）"))</f>
        <v/>
      </c>
      <c r="D274" s="9" t="n"/>
      <c r="E274" s="9" t="n"/>
      <c r="F274" s="21" t="n"/>
      <c r="G274" s="21" t="n"/>
      <c r="H274" s="9" t="n"/>
      <c r="I274" s="24">
        <f>IF(B274="","",IF(G274&lt;&gt;"","返却済み",IF(AND(F274&lt;&gt;"",設定!$B$7&gt;F274),"返却遅れ","貸出中")))</f>
        <v/>
      </c>
    </row>
    <row r="275">
      <c r="A275" s="21" t="n"/>
      <c r="B275" s="20" t="n"/>
      <c r="C275" s="26">
        <f>IF(B275="","",IFERROR(INDEX(備品台帳!$B$5:$B$304,MATCH(B275,備品台帳!$A$5:$A$304,0)),"（台帳に無い番号）"))</f>
        <v/>
      </c>
      <c r="D275" s="9" t="n"/>
      <c r="E275" s="9" t="n"/>
      <c r="F275" s="21" t="n"/>
      <c r="G275" s="21" t="n"/>
      <c r="H275" s="9" t="n"/>
      <c r="I275" s="24">
        <f>IF(B275="","",IF(G275&lt;&gt;"","返却済み",IF(AND(F275&lt;&gt;"",設定!$B$7&gt;F275),"返却遅れ","貸出中")))</f>
        <v/>
      </c>
    </row>
    <row r="276">
      <c r="A276" s="21" t="n"/>
      <c r="B276" s="20" t="n"/>
      <c r="C276" s="26">
        <f>IF(B276="","",IFERROR(INDEX(備品台帳!$B$5:$B$304,MATCH(B276,備品台帳!$A$5:$A$304,0)),"（台帳に無い番号）"))</f>
        <v/>
      </c>
      <c r="D276" s="9" t="n"/>
      <c r="E276" s="9" t="n"/>
      <c r="F276" s="21" t="n"/>
      <c r="G276" s="21" t="n"/>
      <c r="H276" s="9" t="n"/>
      <c r="I276" s="24">
        <f>IF(B276="","",IF(G276&lt;&gt;"","返却済み",IF(AND(F276&lt;&gt;"",設定!$B$7&gt;F276),"返却遅れ","貸出中")))</f>
        <v/>
      </c>
    </row>
    <row r="277">
      <c r="A277" s="21" t="n"/>
      <c r="B277" s="20" t="n"/>
      <c r="C277" s="26">
        <f>IF(B277="","",IFERROR(INDEX(備品台帳!$B$5:$B$304,MATCH(B277,備品台帳!$A$5:$A$304,0)),"（台帳に無い番号）"))</f>
        <v/>
      </c>
      <c r="D277" s="9" t="n"/>
      <c r="E277" s="9" t="n"/>
      <c r="F277" s="21" t="n"/>
      <c r="G277" s="21" t="n"/>
      <c r="H277" s="9" t="n"/>
      <c r="I277" s="24">
        <f>IF(B277="","",IF(G277&lt;&gt;"","返却済み",IF(AND(F277&lt;&gt;"",設定!$B$7&gt;F277),"返却遅れ","貸出中")))</f>
        <v/>
      </c>
    </row>
    <row r="278">
      <c r="A278" s="21" t="n"/>
      <c r="B278" s="20" t="n"/>
      <c r="C278" s="26">
        <f>IF(B278="","",IFERROR(INDEX(備品台帳!$B$5:$B$304,MATCH(B278,備品台帳!$A$5:$A$304,0)),"（台帳に無い番号）"))</f>
        <v/>
      </c>
      <c r="D278" s="9" t="n"/>
      <c r="E278" s="9" t="n"/>
      <c r="F278" s="21" t="n"/>
      <c r="G278" s="21" t="n"/>
      <c r="H278" s="9" t="n"/>
      <c r="I278" s="24">
        <f>IF(B278="","",IF(G278&lt;&gt;"","返却済み",IF(AND(F278&lt;&gt;"",設定!$B$7&gt;F278),"返却遅れ","貸出中")))</f>
        <v/>
      </c>
    </row>
    <row r="279">
      <c r="A279" s="21" t="n"/>
      <c r="B279" s="20" t="n"/>
      <c r="C279" s="26">
        <f>IF(B279="","",IFERROR(INDEX(備品台帳!$B$5:$B$304,MATCH(B279,備品台帳!$A$5:$A$304,0)),"（台帳に無い番号）"))</f>
        <v/>
      </c>
      <c r="D279" s="9" t="n"/>
      <c r="E279" s="9" t="n"/>
      <c r="F279" s="21" t="n"/>
      <c r="G279" s="21" t="n"/>
      <c r="H279" s="9" t="n"/>
      <c r="I279" s="24">
        <f>IF(B279="","",IF(G279&lt;&gt;"","返却済み",IF(AND(F279&lt;&gt;"",設定!$B$7&gt;F279),"返却遅れ","貸出中")))</f>
        <v/>
      </c>
    </row>
    <row r="280">
      <c r="A280" s="21" t="n"/>
      <c r="B280" s="20" t="n"/>
      <c r="C280" s="26">
        <f>IF(B280="","",IFERROR(INDEX(備品台帳!$B$5:$B$304,MATCH(B280,備品台帳!$A$5:$A$304,0)),"（台帳に無い番号）"))</f>
        <v/>
      </c>
      <c r="D280" s="9" t="n"/>
      <c r="E280" s="9" t="n"/>
      <c r="F280" s="21" t="n"/>
      <c r="G280" s="21" t="n"/>
      <c r="H280" s="9" t="n"/>
      <c r="I280" s="24">
        <f>IF(B280="","",IF(G280&lt;&gt;"","返却済み",IF(AND(F280&lt;&gt;"",設定!$B$7&gt;F280),"返却遅れ","貸出中")))</f>
        <v/>
      </c>
    </row>
    <row r="281">
      <c r="A281" s="21" t="n"/>
      <c r="B281" s="20" t="n"/>
      <c r="C281" s="26">
        <f>IF(B281="","",IFERROR(INDEX(備品台帳!$B$5:$B$304,MATCH(B281,備品台帳!$A$5:$A$304,0)),"（台帳に無い番号）"))</f>
        <v/>
      </c>
      <c r="D281" s="9" t="n"/>
      <c r="E281" s="9" t="n"/>
      <c r="F281" s="21" t="n"/>
      <c r="G281" s="21" t="n"/>
      <c r="H281" s="9" t="n"/>
      <c r="I281" s="24">
        <f>IF(B281="","",IF(G281&lt;&gt;"","返却済み",IF(AND(F281&lt;&gt;"",設定!$B$7&gt;F281),"返却遅れ","貸出中")))</f>
        <v/>
      </c>
    </row>
    <row r="282">
      <c r="A282" s="21" t="n"/>
      <c r="B282" s="20" t="n"/>
      <c r="C282" s="26">
        <f>IF(B282="","",IFERROR(INDEX(備品台帳!$B$5:$B$304,MATCH(B282,備品台帳!$A$5:$A$304,0)),"（台帳に無い番号）"))</f>
        <v/>
      </c>
      <c r="D282" s="9" t="n"/>
      <c r="E282" s="9" t="n"/>
      <c r="F282" s="21" t="n"/>
      <c r="G282" s="21" t="n"/>
      <c r="H282" s="9" t="n"/>
      <c r="I282" s="24">
        <f>IF(B282="","",IF(G282&lt;&gt;"","返却済み",IF(AND(F282&lt;&gt;"",設定!$B$7&gt;F282),"返却遅れ","貸出中")))</f>
        <v/>
      </c>
    </row>
    <row r="283">
      <c r="A283" s="21" t="n"/>
      <c r="B283" s="20" t="n"/>
      <c r="C283" s="26">
        <f>IF(B283="","",IFERROR(INDEX(備品台帳!$B$5:$B$304,MATCH(B283,備品台帳!$A$5:$A$304,0)),"（台帳に無い番号）"))</f>
        <v/>
      </c>
      <c r="D283" s="9" t="n"/>
      <c r="E283" s="9" t="n"/>
      <c r="F283" s="21" t="n"/>
      <c r="G283" s="21" t="n"/>
      <c r="H283" s="9" t="n"/>
      <c r="I283" s="24">
        <f>IF(B283="","",IF(G283&lt;&gt;"","返却済み",IF(AND(F283&lt;&gt;"",設定!$B$7&gt;F283),"返却遅れ","貸出中")))</f>
        <v/>
      </c>
    </row>
    <row r="284">
      <c r="A284" s="21" t="n"/>
      <c r="B284" s="20" t="n"/>
      <c r="C284" s="26">
        <f>IF(B284="","",IFERROR(INDEX(備品台帳!$B$5:$B$304,MATCH(B284,備品台帳!$A$5:$A$304,0)),"（台帳に無い番号）"))</f>
        <v/>
      </c>
      <c r="D284" s="9" t="n"/>
      <c r="E284" s="9" t="n"/>
      <c r="F284" s="21" t="n"/>
      <c r="G284" s="21" t="n"/>
      <c r="H284" s="9" t="n"/>
      <c r="I284" s="24">
        <f>IF(B284="","",IF(G284&lt;&gt;"","返却済み",IF(AND(F284&lt;&gt;"",設定!$B$7&gt;F284),"返却遅れ","貸出中")))</f>
        <v/>
      </c>
    </row>
    <row r="285">
      <c r="A285" s="21" t="n"/>
      <c r="B285" s="20" t="n"/>
      <c r="C285" s="26">
        <f>IF(B285="","",IFERROR(INDEX(備品台帳!$B$5:$B$304,MATCH(B285,備品台帳!$A$5:$A$304,0)),"（台帳に無い番号）"))</f>
        <v/>
      </c>
      <c r="D285" s="9" t="n"/>
      <c r="E285" s="9" t="n"/>
      <c r="F285" s="21" t="n"/>
      <c r="G285" s="21" t="n"/>
      <c r="H285" s="9" t="n"/>
      <c r="I285" s="24">
        <f>IF(B285="","",IF(G285&lt;&gt;"","返却済み",IF(AND(F285&lt;&gt;"",設定!$B$7&gt;F285),"返却遅れ","貸出中")))</f>
        <v/>
      </c>
    </row>
    <row r="286">
      <c r="A286" s="21" t="n"/>
      <c r="B286" s="20" t="n"/>
      <c r="C286" s="26">
        <f>IF(B286="","",IFERROR(INDEX(備品台帳!$B$5:$B$304,MATCH(B286,備品台帳!$A$5:$A$304,0)),"（台帳に無い番号）"))</f>
        <v/>
      </c>
      <c r="D286" s="9" t="n"/>
      <c r="E286" s="9" t="n"/>
      <c r="F286" s="21" t="n"/>
      <c r="G286" s="21" t="n"/>
      <c r="H286" s="9" t="n"/>
      <c r="I286" s="24">
        <f>IF(B286="","",IF(G286&lt;&gt;"","返却済み",IF(AND(F286&lt;&gt;"",設定!$B$7&gt;F286),"返却遅れ","貸出中")))</f>
        <v/>
      </c>
    </row>
    <row r="287">
      <c r="A287" s="21" t="n"/>
      <c r="B287" s="20" t="n"/>
      <c r="C287" s="26">
        <f>IF(B287="","",IFERROR(INDEX(備品台帳!$B$5:$B$304,MATCH(B287,備品台帳!$A$5:$A$304,0)),"（台帳に無い番号）"))</f>
        <v/>
      </c>
      <c r="D287" s="9" t="n"/>
      <c r="E287" s="9" t="n"/>
      <c r="F287" s="21" t="n"/>
      <c r="G287" s="21" t="n"/>
      <c r="H287" s="9" t="n"/>
      <c r="I287" s="24">
        <f>IF(B287="","",IF(G287&lt;&gt;"","返却済み",IF(AND(F287&lt;&gt;"",設定!$B$7&gt;F287),"返却遅れ","貸出中")))</f>
        <v/>
      </c>
    </row>
    <row r="288">
      <c r="A288" s="21" t="n"/>
      <c r="B288" s="20" t="n"/>
      <c r="C288" s="26">
        <f>IF(B288="","",IFERROR(INDEX(備品台帳!$B$5:$B$304,MATCH(B288,備品台帳!$A$5:$A$304,0)),"（台帳に無い番号）"))</f>
        <v/>
      </c>
      <c r="D288" s="9" t="n"/>
      <c r="E288" s="9" t="n"/>
      <c r="F288" s="21" t="n"/>
      <c r="G288" s="21" t="n"/>
      <c r="H288" s="9" t="n"/>
      <c r="I288" s="24">
        <f>IF(B288="","",IF(G288&lt;&gt;"","返却済み",IF(AND(F288&lt;&gt;"",設定!$B$7&gt;F288),"返却遅れ","貸出中")))</f>
        <v/>
      </c>
    </row>
    <row r="289">
      <c r="A289" s="21" t="n"/>
      <c r="B289" s="20" t="n"/>
      <c r="C289" s="26">
        <f>IF(B289="","",IFERROR(INDEX(備品台帳!$B$5:$B$304,MATCH(B289,備品台帳!$A$5:$A$304,0)),"（台帳に無い番号）"))</f>
        <v/>
      </c>
      <c r="D289" s="9" t="n"/>
      <c r="E289" s="9" t="n"/>
      <c r="F289" s="21" t="n"/>
      <c r="G289" s="21" t="n"/>
      <c r="H289" s="9" t="n"/>
      <c r="I289" s="24">
        <f>IF(B289="","",IF(G289&lt;&gt;"","返却済み",IF(AND(F289&lt;&gt;"",設定!$B$7&gt;F289),"返却遅れ","貸出中")))</f>
        <v/>
      </c>
    </row>
    <row r="290">
      <c r="A290" s="21" t="n"/>
      <c r="B290" s="20" t="n"/>
      <c r="C290" s="26">
        <f>IF(B290="","",IFERROR(INDEX(備品台帳!$B$5:$B$304,MATCH(B290,備品台帳!$A$5:$A$304,0)),"（台帳に無い番号）"))</f>
        <v/>
      </c>
      <c r="D290" s="9" t="n"/>
      <c r="E290" s="9" t="n"/>
      <c r="F290" s="21" t="n"/>
      <c r="G290" s="21" t="n"/>
      <c r="H290" s="9" t="n"/>
      <c r="I290" s="24">
        <f>IF(B290="","",IF(G290&lt;&gt;"","返却済み",IF(AND(F290&lt;&gt;"",設定!$B$7&gt;F290),"返却遅れ","貸出中")))</f>
        <v/>
      </c>
    </row>
    <row r="291">
      <c r="A291" s="21" t="n"/>
      <c r="B291" s="20" t="n"/>
      <c r="C291" s="26">
        <f>IF(B291="","",IFERROR(INDEX(備品台帳!$B$5:$B$304,MATCH(B291,備品台帳!$A$5:$A$304,0)),"（台帳に無い番号）"))</f>
        <v/>
      </c>
      <c r="D291" s="9" t="n"/>
      <c r="E291" s="9" t="n"/>
      <c r="F291" s="21" t="n"/>
      <c r="G291" s="21" t="n"/>
      <c r="H291" s="9" t="n"/>
      <c r="I291" s="24">
        <f>IF(B291="","",IF(G291&lt;&gt;"","返却済み",IF(AND(F291&lt;&gt;"",設定!$B$7&gt;F291),"返却遅れ","貸出中")))</f>
        <v/>
      </c>
    </row>
    <row r="292">
      <c r="A292" s="21" t="n"/>
      <c r="B292" s="20" t="n"/>
      <c r="C292" s="26">
        <f>IF(B292="","",IFERROR(INDEX(備品台帳!$B$5:$B$304,MATCH(B292,備品台帳!$A$5:$A$304,0)),"（台帳に無い番号）"))</f>
        <v/>
      </c>
      <c r="D292" s="9" t="n"/>
      <c r="E292" s="9" t="n"/>
      <c r="F292" s="21" t="n"/>
      <c r="G292" s="21" t="n"/>
      <c r="H292" s="9" t="n"/>
      <c r="I292" s="24">
        <f>IF(B292="","",IF(G292&lt;&gt;"","返却済み",IF(AND(F292&lt;&gt;"",設定!$B$7&gt;F292),"返却遅れ","貸出中")))</f>
        <v/>
      </c>
    </row>
    <row r="293">
      <c r="A293" s="21" t="n"/>
      <c r="B293" s="20" t="n"/>
      <c r="C293" s="26">
        <f>IF(B293="","",IFERROR(INDEX(備品台帳!$B$5:$B$304,MATCH(B293,備品台帳!$A$5:$A$304,0)),"（台帳に無い番号）"))</f>
        <v/>
      </c>
      <c r="D293" s="9" t="n"/>
      <c r="E293" s="9" t="n"/>
      <c r="F293" s="21" t="n"/>
      <c r="G293" s="21" t="n"/>
      <c r="H293" s="9" t="n"/>
      <c r="I293" s="24">
        <f>IF(B293="","",IF(G293&lt;&gt;"","返却済み",IF(AND(F293&lt;&gt;"",設定!$B$7&gt;F293),"返却遅れ","貸出中")))</f>
        <v/>
      </c>
    </row>
    <row r="294">
      <c r="A294" s="21" t="n"/>
      <c r="B294" s="20" t="n"/>
      <c r="C294" s="26">
        <f>IF(B294="","",IFERROR(INDEX(備品台帳!$B$5:$B$304,MATCH(B294,備品台帳!$A$5:$A$304,0)),"（台帳に無い番号）"))</f>
        <v/>
      </c>
      <c r="D294" s="9" t="n"/>
      <c r="E294" s="9" t="n"/>
      <c r="F294" s="21" t="n"/>
      <c r="G294" s="21" t="n"/>
      <c r="H294" s="9" t="n"/>
      <c r="I294" s="24">
        <f>IF(B294="","",IF(G294&lt;&gt;"","返却済み",IF(AND(F294&lt;&gt;"",設定!$B$7&gt;F294),"返却遅れ","貸出中")))</f>
        <v/>
      </c>
    </row>
    <row r="295">
      <c r="A295" s="21" t="n"/>
      <c r="B295" s="20" t="n"/>
      <c r="C295" s="26">
        <f>IF(B295="","",IFERROR(INDEX(備品台帳!$B$5:$B$304,MATCH(B295,備品台帳!$A$5:$A$304,0)),"（台帳に無い番号）"))</f>
        <v/>
      </c>
      <c r="D295" s="9" t="n"/>
      <c r="E295" s="9" t="n"/>
      <c r="F295" s="21" t="n"/>
      <c r="G295" s="21" t="n"/>
      <c r="H295" s="9" t="n"/>
      <c r="I295" s="24">
        <f>IF(B295="","",IF(G295&lt;&gt;"","返却済み",IF(AND(F295&lt;&gt;"",設定!$B$7&gt;F295),"返却遅れ","貸出中")))</f>
        <v/>
      </c>
    </row>
    <row r="296">
      <c r="A296" s="21" t="n"/>
      <c r="B296" s="20" t="n"/>
      <c r="C296" s="26">
        <f>IF(B296="","",IFERROR(INDEX(備品台帳!$B$5:$B$304,MATCH(B296,備品台帳!$A$5:$A$304,0)),"（台帳に無い番号）"))</f>
        <v/>
      </c>
      <c r="D296" s="9" t="n"/>
      <c r="E296" s="9" t="n"/>
      <c r="F296" s="21" t="n"/>
      <c r="G296" s="21" t="n"/>
      <c r="H296" s="9" t="n"/>
      <c r="I296" s="24">
        <f>IF(B296="","",IF(G296&lt;&gt;"","返却済み",IF(AND(F296&lt;&gt;"",設定!$B$7&gt;F296),"返却遅れ","貸出中")))</f>
        <v/>
      </c>
    </row>
    <row r="297">
      <c r="A297" s="21" t="n"/>
      <c r="B297" s="20" t="n"/>
      <c r="C297" s="26">
        <f>IF(B297="","",IFERROR(INDEX(備品台帳!$B$5:$B$304,MATCH(B297,備品台帳!$A$5:$A$304,0)),"（台帳に無い番号）"))</f>
        <v/>
      </c>
      <c r="D297" s="9" t="n"/>
      <c r="E297" s="9" t="n"/>
      <c r="F297" s="21" t="n"/>
      <c r="G297" s="21" t="n"/>
      <c r="H297" s="9" t="n"/>
      <c r="I297" s="24">
        <f>IF(B297="","",IF(G297&lt;&gt;"","返却済み",IF(AND(F297&lt;&gt;"",設定!$B$7&gt;F297),"返却遅れ","貸出中")))</f>
        <v/>
      </c>
    </row>
    <row r="298">
      <c r="A298" s="21" t="n"/>
      <c r="B298" s="20" t="n"/>
      <c r="C298" s="26">
        <f>IF(B298="","",IFERROR(INDEX(備品台帳!$B$5:$B$304,MATCH(B298,備品台帳!$A$5:$A$304,0)),"（台帳に無い番号）"))</f>
        <v/>
      </c>
      <c r="D298" s="9" t="n"/>
      <c r="E298" s="9" t="n"/>
      <c r="F298" s="21" t="n"/>
      <c r="G298" s="21" t="n"/>
      <c r="H298" s="9" t="n"/>
      <c r="I298" s="24">
        <f>IF(B298="","",IF(G298&lt;&gt;"","返却済み",IF(AND(F298&lt;&gt;"",設定!$B$7&gt;F298),"返却遅れ","貸出中")))</f>
        <v/>
      </c>
    </row>
    <row r="299">
      <c r="A299" s="21" t="n"/>
      <c r="B299" s="20" t="n"/>
      <c r="C299" s="26">
        <f>IF(B299="","",IFERROR(INDEX(備品台帳!$B$5:$B$304,MATCH(B299,備品台帳!$A$5:$A$304,0)),"（台帳に無い番号）"))</f>
        <v/>
      </c>
      <c r="D299" s="9" t="n"/>
      <c r="E299" s="9" t="n"/>
      <c r="F299" s="21" t="n"/>
      <c r="G299" s="21" t="n"/>
      <c r="H299" s="9" t="n"/>
      <c r="I299" s="24">
        <f>IF(B299="","",IF(G299&lt;&gt;"","返却済み",IF(AND(F299&lt;&gt;"",設定!$B$7&gt;F299),"返却遅れ","貸出中")))</f>
        <v/>
      </c>
    </row>
    <row r="300">
      <c r="A300" s="21" t="n"/>
      <c r="B300" s="20" t="n"/>
      <c r="C300" s="26">
        <f>IF(B300="","",IFERROR(INDEX(備品台帳!$B$5:$B$304,MATCH(B300,備品台帳!$A$5:$A$304,0)),"（台帳に無い番号）"))</f>
        <v/>
      </c>
      <c r="D300" s="9" t="n"/>
      <c r="E300" s="9" t="n"/>
      <c r="F300" s="21" t="n"/>
      <c r="G300" s="21" t="n"/>
      <c r="H300" s="9" t="n"/>
      <c r="I300" s="24">
        <f>IF(B300="","",IF(G300&lt;&gt;"","返却済み",IF(AND(F300&lt;&gt;"",設定!$B$7&gt;F300),"返却遅れ","貸出中")))</f>
        <v/>
      </c>
    </row>
    <row r="301">
      <c r="A301" s="21" t="n"/>
      <c r="B301" s="20" t="n"/>
      <c r="C301" s="26">
        <f>IF(B301="","",IFERROR(INDEX(備品台帳!$B$5:$B$304,MATCH(B301,備品台帳!$A$5:$A$304,0)),"（台帳に無い番号）"))</f>
        <v/>
      </c>
      <c r="D301" s="9" t="n"/>
      <c r="E301" s="9" t="n"/>
      <c r="F301" s="21" t="n"/>
      <c r="G301" s="21" t="n"/>
      <c r="H301" s="9" t="n"/>
      <c r="I301" s="24">
        <f>IF(B301="","",IF(G301&lt;&gt;"","返却済み",IF(AND(F301&lt;&gt;"",設定!$B$7&gt;F301),"返却遅れ","貸出中")))</f>
        <v/>
      </c>
    </row>
    <row r="302">
      <c r="A302" s="21" t="n"/>
      <c r="B302" s="20" t="n"/>
      <c r="C302" s="26">
        <f>IF(B302="","",IFERROR(INDEX(備品台帳!$B$5:$B$304,MATCH(B302,備品台帳!$A$5:$A$304,0)),"（台帳に無い番号）"))</f>
        <v/>
      </c>
      <c r="D302" s="9" t="n"/>
      <c r="E302" s="9" t="n"/>
      <c r="F302" s="21" t="n"/>
      <c r="G302" s="21" t="n"/>
      <c r="H302" s="9" t="n"/>
      <c r="I302" s="24">
        <f>IF(B302="","",IF(G302&lt;&gt;"","返却済み",IF(AND(F302&lt;&gt;"",設定!$B$7&gt;F302),"返却遅れ","貸出中")))</f>
        <v/>
      </c>
    </row>
    <row r="303">
      <c r="A303" s="21" t="n"/>
      <c r="B303" s="20" t="n"/>
      <c r="C303" s="26">
        <f>IF(B303="","",IFERROR(INDEX(備品台帳!$B$5:$B$304,MATCH(B303,備品台帳!$A$5:$A$304,0)),"（台帳に無い番号）"))</f>
        <v/>
      </c>
      <c r="D303" s="9" t="n"/>
      <c r="E303" s="9" t="n"/>
      <c r="F303" s="21" t="n"/>
      <c r="G303" s="21" t="n"/>
      <c r="H303" s="9" t="n"/>
      <c r="I303" s="24">
        <f>IF(B303="","",IF(G303&lt;&gt;"","返却済み",IF(AND(F303&lt;&gt;"",設定!$B$7&gt;F303),"返却遅れ","貸出中")))</f>
        <v/>
      </c>
    </row>
    <row r="304">
      <c r="A304" s="21" t="n"/>
      <c r="B304" s="20" t="n"/>
      <c r="C304" s="26">
        <f>IF(B304="","",IFERROR(INDEX(備品台帳!$B$5:$B$304,MATCH(B304,備品台帳!$A$5:$A$304,0)),"（台帳に無い番号）"))</f>
        <v/>
      </c>
      <c r="D304" s="9" t="n"/>
      <c r="E304" s="9" t="n"/>
      <c r="F304" s="21" t="n"/>
      <c r="G304" s="21" t="n"/>
      <c r="H304" s="9" t="n"/>
      <c r="I304" s="24">
        <f>IF(B304="","",IF(G304&lt;&gt;"","返却済み",IF(AND(F304&lt;&gt;"",設定!$B$7&gt;F304),"返却遅れ","貸出中")))</f>
        <v/>
      </c>
    </row>
    <row r="305">
      <c r="A305" s="21" t="n"/>
      <c r="B305" s="20" t="n"/>
      <c r="C305" s="26">
        <f>IF(B305="","",IFERROR(INDEX(備品台帳!$B$5:$B$304,MATCH(B305,備品台帳!$A$5:$A$304,0)),"（台帳に無い番号）"))</f>
        <v/>
      </c>
      <c r="D305" s="9" t="n"/>
      <c r="E305" s="9" t="n"/>
      <c r="F305" s="21" t="n"/>
      <c r="G305" s="21" t="n"/>
      <c r="H305" s="9" t="n"/>
      <c r="I305" s="24">
        <f>IF(B305="","",IF(G305&lt;&gt;"","返却済み",IF(AND(F305&lt;&gt;"",設定!$B$7&gt;F305),"返却遅れ","貸出中")))</f>
        <v/>
      </c>
    </row>
    <row r="306">
      <c r="A306" s="21" t="n"/>
      <c r="B306" s="20" t="n"/>
      <c r="C306" s="26">
        <f>IF(B306="","",IFERROR(INDEX(備品台帳!$B$5:$B$304,MATCH(B306,備品台帳!$A$5:$A$304,0)),"（台帳に無い番号）"))</f>
        <v/>
      </c>
      <c r="D306" s="9" t="n"/>
      <c r="E306" s="9" t="n"/>
      <c r="F306" s="21" t="n"/>
      <c r="G306" s="21" t="n"/>
      <c r="H306" s="9" t="n"/>
      <c r="I306" s="24">
        <f>IF(B306="","",IF(G306&lt;&gt;"","返却済み",IF(AND(F306&lt;&gt;"",設定!$B$7&gt;F306),"返却遅れ","貸出中")))</f>
        <v/>
      </c>
    </row>
    <row r="307">
      <c r="A307" s="21" t="n"/>
      <c r="B307" s="20" t="n"/>
      <c r="C307" s="26">
        <f>IF(B307="","",IFERROR(INDEX(備品台帳!$B$5:$B$304,MATCH(B307,備品台帳!$A$5:$A$304,0)),"（台帳に無い番号）"))</f>
        <v/>
      </c>
      <c r="D307" s="9" t="n"/>
      <c r="E307" s="9" t="n"/>
      <c r="F307" s="21" t="n"/>
      <c r="G307" s="21" t="n"/>
      <c r="H307" s="9" t="n"/>
      <c r="I307" s="24">
        <f>IF(B307="","",IF(G307&lt;&gt;"","返却済み",IF(AND(F307&lt;&gt;"",設定!$B$7&gt;F307),"返却遅れ","貸出中")))</f>
        <v/>
      </c>
    </row>
    <row r="308">
      <c r="A308" s="21" t="n"/>
      <c r="B308" s="20" t="n"/>
      <c r="C308" s="26">
        <f>IF(B308="","",IFERROR(INDEX(備品台帳!$B$5:$B$304,MATCH(B308,備品台帳!$A$5:$A$304,0)),"（台帳に無い番号）"))</f>
        <v/>
      </c>
      <c r="D308" s="9" t="n"/>
      <c r="E308" s="9" t="n"/>
      <c r="F308" s="21" t="n"/>
      <c r="G308" s="21" t="n"/>
      <c r="H308" s="9" t="n"/>
      <c r="I308" s="24">
        <f>IF(B308="","",IF(G308&lt;&gt;"","返却済み",IF(AND(F308&lt;&gt;"",設定!$B$7&gt;F308),"返却遅れ","貸出中")))</f>
        <v/>
      </c>
    </row>
    <row r="309">
      <c r="A309" s="21" t="n"/>
      <c r="B309" s="20" t="n"/>
      <c r="C309" s="26">
        <f>IF(B309="","",IFERROR(INDEX(備品台帳!$B$5:$B$304,MATCH(B309,備品台帳!$A$5:$A$304,0)),"（台帳に無い番号）"))</f>
        <v/>
      </c>
      <c r="D309" s="9" t="n"/>
      <c r="E309" s="9" t="n"/>
      <c r="F309" s="21" t="n"/>
      <c r="G309" s="21" t="n"/>
      <c r="H309" s="9" t="n"/>
      <c r="I309" s="24">
        <f>IF(B309="","",IF(G309&lt;&gt;"","返却済み",IF(AND(F309&lt;&gt;"",設定!$B$7&gt;F309),"返却遅れ","貸出中")))</f>
        <v/>
      </c>
    </row>
    <row r="310">
      <c r="A310" s="21" t="n"/>
      <c r="B310" s="20" t="n"/>
      <c r="C310" s="26">
        <f>IF(B310="","",IFERROR(INDEX(備品台帳!$B$5:$B$304,MATCH(B310,備品台帳!$A$5:$A$304,0)),"（台帳に無い番号）"))</f>
        <v/>
      </c>
      <c r="D310" s="9" t="n"/>
      <c r="E310" s="9" t="n"/>
      <c r="F310" s="21" t="n"/>
      <c r="G310" s="21" t="n"/>
      <c r="H310" s="9" t="n"/>
      <c r="I310" s="24">
        <f>IF(B310="","",IF(G310&lt;&gt;"","返却済み",IF(AND(F310&lt;&gt;"",設定!$B$7&gt;F310),"返却遅れ","貸出中")))</f>
        <v/>
      </c>
    </row>
    <row r="311">
      <c r="A311" s="21" t="n"/>
      <c r="B311" s="20" t="n"/>
      <c r="C311" s="26">
        <f>IF(B311="","",IFERROR(INDEX(備品台帳!$B$5:$B$304,MATCH(B311,備品台帳!$A$5:$A$304,0)),"（台帳に無い番号）"))</f>
        <v/>
      </c>
      <c r="D311" s="9" t="n"/>
      <c r="E311" s="9" t="n"/>
      <c r="F311" s="21" t="n"/>
      <c r="G311" s="21" t="n"/>
      <c r="H311" s="9" t="n"/>
      <c r="I311" s="24">
        <f>IF(B311="","",IF(G311&lt;&gt;"","返却済み",IF(AND(F311&lt;&gt;"",設定!$B$7&gt;F311),"返却遅れ","貸出中")))</f>
        <v/>
      </c>
    </row>
    <row r="312">
      <c r="A312" s="21" t="n"/>
      <c r="B312" s="20" t="n"/>
      <c r="C312" s="26">
        <f>IF(B312="","",IFERROR(INDEX(備品台帳!$B$5:$B$304,MATCH(B312,備品台帳!$A$5:$A$304,0)),"（台帳に無い番号）"))</f>
        <v/>
      </c>
      <c r="D312" s="9" t="n"/>
      <c r="E312" s="9" t="n"/>
      <c r="F312" s="21" t="n"/>
      <c r="G312" s="21" t="n"/>
      <c r="H312" s="9" t="n"/>
      <c r="I312" s="24">
        <f>IF(B312="","",IF(G312&lt;&gt;"","返却済み",IF(AND(F312&lt;&gt;"",設定!$B$7&gt;F312),"返却遅れ","貸出中")))</f>
        <v/>
      </c>
    </row>
    <row r="313">
      <c r="A313" s="21" t="n"/>
      <c r="B313" s="20" t="n"/>
      <c r="C313" s="26">
        <f>IF(B313="","",IFERROR(INDEX(備品台帳!$B$5:$B$304,MATCH(B313,備品台帳!$A$5:$A$304,0)),"（台帳に無い番号）"))</f>
        <v/>
      </c>
      <c r="D313" s="9" t="n"/>
      <c r="E313" s="9" t="n"/>
      <c r="F313" s="21" t="n"/>
      <c r="G313" s="21" t="n"/>
      <c r="H313" s="9" t="n"/>
      <c r="I313" s="24">
        <f>IF(B313="","",IF(G313&lt;&gt;"","返却済み",IF(AND(F313&lt;&gt;"",設定!$B$7&gt;F313),"返却遅れ","貸出中")))</f>
        <v/>
      </c>
    </row>
    <row r="314">
      <c r="A314" s="21" t="n"/>
      <c r="B314" s="20" t="n"/>
      <c r="C314" s="26">
        <f>IF(B314="","",IFERROR(INDEX(備品台帳!$B$5:$B$304,MATCH(B314,備品台帳!$A$5:$A$304,0)),"（台帳に無い番号）"))</f>
        <v/>
      </c>
      <c r="D314" s="9" t="n"/>
      <c r="E314" s="9" t="n"/>
      <c r="F314" s="21" t="n"/>
      <c r="G314" s="21" t="n"/>
      <c r="H314" s="9" t="n"/>
      <c r="I314" s="24">
        <f>IF(B314="","",IF(G314&lt;&gt;"","返却済み",IF(AND(F314&lt;&gt;"",設定!$B$7&gt;F314),"返却遅れ","貸出中")))</f>
        <v/>
      </c>
    </row>
    <row r="315">
      <c r="A315" s="21" t="n"/>
      <c r="B315" s="20" t="n"/>
      <c r="C315" s="26">
        <f>IF(B315="","",IFERROR(INDEX(備品台帳!$B$5:$B$304,MATCH(B315,備品台帳!$A$5:$A$304,0)),"（台帳に無い番号）"))</f>
        <v/>
      </c>
      <c r="D315" s="9" t="n"/>
      <c r="E315" s="9" t="n"/>
      <c r="F315" s="21" t="n"/>
      <c r="G315" s="21" t="n"/>
      <c r="H315" s="9" t="n"/>
      <c r="I315" s="24">
        <f>IF(B315="","",IF(G315&lt;&gt;"","返却済み",IF(AND(F315&lt;&gt;"",設定!$B$7&gt;F315),"返却遅れ","貸出中")))</f>
        <v/>
      </c>
    </row>
    <row r="316">
      <c r="A316" s="21" t="n"/>
      <c r="B316" s="20" t="n"/>
      <c r="C316" s="26">
        <f>IF(B316="","",IFERROR(INDEX(備品台帳!$B$5:$B$304,MATCH(B316,備品台帳!$A$5:$A$304,0)),"（台帳に無い番号）"))</f>
        <v/>
      </c>
      <c r="D316" s="9" t="n"/>
      <c r="E316" s="9" t="n"/>
      <c r="F316" s="21" t="n"/>
      <c r="G316" s="21" t="n"/>
      <c r="H316" s="9" t="n"/>
      <c r="I316" s="24">
        <f>IF(B316="","",IF(G316&lt;&gt;"","返却済み",IF(AND(F316&lt;&gt;"",設定!$B$7&gt;F316),"返却遅れ","貸出中")))</f>
        <v/>
      </c>
    </row>
    <row r="317">
      <c r="A317" s="21" t="n"/>
      <c r="B317" s="20" t="n"/>
      <c r="C317" s="26">
        <f>IF(B317="","",IFERROR(INDEX(備品台帳!$B$5:$B$304,MATCH(B317,備品台帳!$A$5:$A$304,0)),"（台帳に無い番号）"))</f>
        <v/>
      </c>
      <c r="D317" s="9" t="n"/>
      <c r="E317" s="9" t="n"/>
      <c r="F317" s="21" t="n"/>
      <c r="G317" s="21" t="n"/>
      <c r="H317" s="9" t="n"/>
      <c r="I317" s="24">
        <f>IF(B317="","",IF(G317&lt;&gt;"","返却済み",IF(AND(F317&lt;&gt;"",設定!$B$7&gt;F317),"返却遅れ","貸出中")))</f>
        <v/>
      </c>
    </row>
    <row r="318">
      <c r="A318" s="21" t="n"/>
      <c r="B318" s="20" t="n"/>
      <c r="C318" s="26">
        <f>IF(B318="","",IFERROR(INDEX(備品台帳!$B$5:$B$304,MATCH(B318,備品台帳!$A$5:$A$304,0)),"（台帳に無い番号）"))</f>
        <v/>
      </c>
      <c r="D318" s="9" t="n"/>
      <c r="E318" s="9" t="n"/>
      <c r="F318" s="21" t="n"/>
      <c r="G318" s="21" t="n"/>
      <c r="H318" s="9" t="n"/>
      <c r="I318" s="24">
        <f>IF(B318="","",IF(G318&lt;&gt;"","返却済み",IF(AND(F318&lt;&gt;"",設定!$B$7&gt;F318),"返却遅れ","貸出中")))</f>
        <v/>
      </c>
    </row>
    <row r="319">
      <c r="A319" s="21" t="n"/>
      <c r="B319" s="20" t="n"/>
      <c r="C319" s="26">
        <f>IF(B319="","",IFERROR(INDEX(備品台帳!$B$5:$B$304,MATCH(B319,備品台帳!$A$5:$A$304,0)),"（台帳に無い番号）"))</f>
        <v/>
      </c>
      <c r="D319" s="9" t="n"/>
      <c r="E319" s="9" t="n"/>
      <c r="F319" s="21" t="n"/>
      <c r="G319" s="21" t="n"/>
      <c r="H319" s="9" t="n"/>
      <c r="I319" s="24">
        <f>IF(B319="","",IF(G319&lt;&gt;"","返却済み",IF(AND(F319&lt;&gt;"",設定!$B$7&gt;F319),"返却遅れ","貸出中")))</f>
        <v/>
      </c>
    </row>
    <row r="320">
      <c r="A320" s="21" t="n"/>
      <c r="B320" s="20" t="n"/>
      <c r="C320" s="26">
        <f>IF(B320="","",IFERROR(INDEX(備品台帳!$B$5:$B$304,MATCH(B320,備品台帳!$A$5:$A$304,0)),"（台帳に無い番号）"))</f>
        <v/>
      </c>
      <c r="D320" s="9" t="n"/>
      <c r="E320" s="9" t="n"/>
      <c r="F320" s="21" t="n"/>
      <c r="G320" s="21" t="n"/>
      <c r="H320" s="9" t="n"/>
      <c r="I320" s="24">
        <f>IF(B320="","",IF(G320&lt;&gt;"","返却済み",IF(AND(F320&lt;&gt;"",設定!$B$7&gt;F320),"返却遅れ","貸出中")))</f>
        <v/>
      </c>
    </row>
    <row r="321">
      <c r="A321" s="21" t="n"/>
      <c r="B321" s="20" t="n"/>
      <c r="C321" s="26">
        <f>IF(B321="","",IFERROR(INDEX(備品台帳!$B$5:$B$304,MATCH(B321,備品台帳!$A$5:$A$304,0)),"（台帳に無い番号）"))</f>
        <v/>
      </c>
      <c r="D321" s="9" t="n"/>
      <c r="E321" s="9" t="n"/>
      <c r="F321" s="21" t="n"/>
      <c r="G321" s="21" t="n"/>
      <c r="H321" s="9" t="n"/>
      <c r="I321" s="24">
        <f>IF(B321="","",IF(G321&lt;&gt;"","返却済み",IF(AND(F321&lt;&gt;"",設定!$B$7&gt;F321),"返却遅れ","貸出中")))</f>
        <v/>
      </c>
    </row>
    <row r="322">
      <c r="A322" s="21" t="n"/>
      <c r="B322" s="20" t="n"/>
      <c r="C322" s="26">
        <f>IF(B322="","",IFERROR(INDEX(備品台帳!$B$5:$B$304,MATCH(B322,備品台帳!$A$5:$A$304,0)),"（台帳に無い番号）"))</f>
        <v/>
      </c>
      <c r="D322" s="9" t="n"/>
      <c r="E322" s="9" t="n"/>
      <c r="F322" s="21" t="n"/>
      <c r="G322" s="21" t="n"/>
      <c r="H322" s="9" t="n"/>
      <c r="I322" s="24">
        <f>IF(B322="","",IF(G322&lt;&gt;"","返却済み",IF(AND(F322&lt;&gt;"",設定!$B$7&gt;F322),"返却遅れ","貸出中")))</f>
        <v/>
      </c>
    </row>
    <row r="323">
      <c r="A323" s="21" t="n"/>
      <c r="B323" s="20" t="n"/>
      <c r="C323" s="26">
        <f>IF(B323="","",IFERROR(INDEX(備品台帳!$B$5:$B$304,MATCH(B323,備品台帳!$A$5:$A$304,0)),"（台帳に無い番号）"))</f>
        <v/>
      </c>
      <c r="D323" s="9" t="n"/>
      <c r="E323" s="9" t="n"/>
      <c r="F323" s="21" t="n"/>
      <c r="G323" s="21" t="n"/>
      <c r="H323" s="9" t="n"/>
      <c r="I323" s="24">
        <f>IF(B323="","",IF(G323&lt;&gt;"","返却済み",IF(AND(F323&lt;&gt;"",設定!$B$7&gt;F323),"返却遅れ","貸出中")))</f>
        <v/>
      </c>
    </row>
    <row r="324">
      <c r="A324" s="21" t="n"/>
      <c r="B324" s="20" t="n"/>
      <c r="C324" s="26">
        <f>IF(B324="","",IFERROR(INDEX(備品台帳!$B$5:$B$304,MATCH(B324,備品台帳!$A$5:$A$304,0)),"（台帳に無い番号）"))</f>
        <v/>
      </c>
      <c r="D324" s="9" t="n"/>
      <c r="E324" s="9" t="n"/>
      <c r="F324" s="21" t="n"/>
      <c r="G324" s="21" t="n"/>
      <c r="H324" s="9" t="n"/>
      <c r="I324" s="24">
        <f>IF(B324="","",IF(G324&lt;&gt;"","返却済み",IF(AND(F324&lt;&gt;"",設定!$B$7&gt;F324),"返却遅れ","貸出中")))</f>
        <v/>
      </c>
    </row>
    <row r="325">
      <c r="A325" s="21" t="n"/>
      <c r="B325" s="20" t="n"/>
      <c r="C325" s="26">
        <f>IF(B325="","",IFERROR(INDEX(備品台帳!$B$5:$B$304,MATCH(B325,備品台帳!$A$5:$A$304,0)),"（台帳に無い番号）"))</f>
        <v/>
      </c>
      <c r="D325" s="9" t="n"/>
      <c r="E325" s="9" t="n"/>
      <c r="F325" s="21" t="n"/>
      <c r="G325" s="21" t="n"/>
      <c r="H325" s="9" t="n"/>
      <c r="I325" s="24">
        <f>IF(B325="","",IF(G325&lt;&gt;"","返却済み",IF(AND(F325&lt;&gt;"",設定!$B$7&gt;F325),"返却遅れ","貸出中")))</f>
        <v/>
      </c>
    </row>
    <row r="326">
      <c r="A326" s="21" t="n"/>
      <c r="B326" s="20" t="n"/>
      <c r="C326" s="26">
        <f>IF(B326="","",IFERROR(INDEX(備品台帳!$B$5:$B$304,MATCH(B326,備品台帳!$A$5:$A$304,0)),"（台帳に無い番号）"))</f>
        <v/>
      </c>
      <c r="D326" s="9" t="n"/>
      <c r="E326" s="9" t="n"/>
      <c r="F326" s="21" t="n"/>
      <c r="G326" s="21" t="n"/>
      <c r="H326" s="9" t="n"/>
      <c r="I326" s="24">
        <f>IF(B326="","",IF(G326&lt;&gt;"","返却済み",IF(AND(F326&lt;&gt;"",設定!$B$7&gt;F326),"返却遅れ","貸出中")))</f>
        <v/>
      </c>
    </row>
    <row r="327">
      <c r="A327" s="21" t="n"/>
      <c r="B327" s="20" t="n"/>
      <c r="C327" s="26">
        <f>IF(B327="","",IFERROR(INDEX(備品台帳!$B$5:$B$304,MATCH(B327,備品台帳!$A$5:$A$304,0)),"（台帳に無い番号）"))</f>
        <v/>
      </c>
      <c r="D327" s="9" t="n"/>
      <c r="E327" s="9" t="n"/>
      <c r="F327" s="21" t="n"/>
      <c r="G327" s="21" t="n"/>
      <c r="H327" s="9" t="n"/>
      <c r="I327" s="24">
        <f>IF(B327="","",IF(G327&lt;&gt;"","返却済み",IF(AND(F327&lt;&gt;"",設定!$B$7&gt;F327),"返却遅れ","貸出中")))</f>
        <v/>
      </c>
    </row>
    <row r="328">
      <c r="A328" s="21" t="n"/>
      <c r="B328" s="20" t="n"/>
      <c r="C328" s="26">
        <f>IF(B328="","",IFERROR(INDEX(備品台帳!$B$5:$B$304,MATCH(B328,備品台帳!$A$5:$A$304,0)),"（台帳に無い番号）"))</f>
        <v/>
      </c>
      <c r="D328" s="9" t="n"/>
      <c r="E328" s="9" t="n"/>
      <c r="F328" s="21" t="n"/>
      <c r="G328" s="21" t="n"/>
      <c r="H328" s="9" t="n"/>
      <c r="I328" s="24">
        <f>IF(B328="","",IF(G328&lt;&gt;"","返却済み",IF(AND(F328&lt;&gt;"",設定!$B$7&gt;F328),"返却遅れ","貸出中")))</f>
        <v/>
      </c>
    </row>
    <row r="329">
      <c r="A329" s="21" t="n"/>
      <c r="B329" s="20" t="n"/>
      <c r="C329" s="26">
        <f>IF(B329="","",IFERROR(INDEX(備品台帳!$B$5:$B$304,MATCH(B329,備品台帳!$A$5:$A$304,0)),"（台帳に無い番号）"))</f>
        <v/>
      </c>
      <c r="D329" s="9" t="n"/>
      <c r="E329" s="9" t="n"/>
      <c r="F329" s="21" t="n"/>
      <c r="G329" s="21" t="n"/>
      <c r="H329" s="9" t="n"/>
      <c r="I329" s="24">
        <f>IF(B329="","",IF(G329&lt;&gt;"","返却済み",IF(AND(F329&lt;&gt;"",設定!$B$7&gt;F329),"返却遅れ","貸出中")))</f>
        <v/>
      </c>
    </row>
    <row r="330">
      <c r="A330" s="21" t="n"/>
      <c r="B330" s="20" t="n"/>
      <c r="C330" s="26">
        <f>IF(B330="","",IFERROR(INDEX(備品台帳!$B$5:$B$304,MATCH(B330,備品台帳!$A$5:$A$304,0)),"（台帳に無い番号）"))</f>
        <v/>
      </c>
      <c r="D330" s="9" t="n"/>
      <c r="E330" s="9" t="n"/>
      <c r="F330" s="21" t="n"/>
      <c r="G330" s="21" t="n"/>
      <c r="H330" s="9" t="n"/>
      <c r="I330" s="24">
        <f>IF(B330="","",IF(G330&lt;&gt;"","返却済み",IF(AND(F330&lt;&gt;"",設定!$B$7&gt;F330),"返却遅れ","貸出中")))</f>
        <v/>
      </c>
    </row>
    <row r="331">
      <c r="A331" s="21" t="n"/>
      <c r="B331" s="20" t="n"/>
      <c r="C331" s="26">
        <f>IF(B331="","",IFERROR(INDEX(備品台帳!$B$5:$B$304,MATCH(B331,備品台帳!$A$5:$A$304,0)),"（台帳に無い番号）"))</f>
        <v/>
      </c>
      <c r="D331" s="9" t="n"/>
      <c r="E331" s="9" t="n"/>
      <c r="F331" s="21" t="n"/>
      <c r="G331" s="21" t="n"/>
      <c r="H331" s="9" t="n"/>
      <c r="I331" s="24">
        <f>IF(B331="","",IF(G331&lt;&gt;"","返却済み",IF(AND(F331&lt;&gt;"",設定!$B$7&gt;F331),"返却遅れ","貸出中")))</f>
        <v/>
      </c>
    </row>
    <row r="332">
      <c r="A332" s="21" t="n"/>
      <c r="B332" s="20" t="n"/>
      <c r="C332" s="26">
        <f>IF(B332="","",IFERROR(INDEX(備品台帳!$B$5:$B$304,MATCH(B332,備品台帳!$A$5:$A$304,0)),"（台帳に無い番号）"))</f>
        <v/>
      </c>
      <c r="D332" s="9" t="n"/>
      <c r="E332" s="9" t="n"/>
      <c r="F332" s="21" t="n"/>
      <c r="G332" s="21" t="n"/>
      <c r="H332" s="9" t="n"/>
      <c r="I332" s="24">
        <f>IF(B332="","",IF(G332&lt;&gt;"","返却済み",IF(AND(F332&lt;&gt;"",設定!$B$7&gt;F332),"返却遅れ","貸出中")))</f>
        <v/>
      </c>
    </row>
    <row r="333">
      <c r="A333" s="21" t="n"/>
      <c r="B333" s="20" t="n"/>
      <c r="C333" s="26">
        <f>IF(B333="","",IFERROR(INDEX(備品台帳!$B$5:$B$304,MATCH(B333,備品台帳!$A$5:$A$304,0)),"（台帳に無い番号）"))</f>
        <v/>
      </c>
      <c r="D333" s="9" t="n"/>
      <c r="E333" s="9" t="n"/>
      <c r="F333" s="21" t="n"/>
      <c r="G333" s="21" t="n"/>
      <c r="H333" s="9" t="n"/>
      <c r="I333" s="24">
        <f>IF(B333="","",IF(G333&lt;&gt;"","返却済み",IF(AND(F333&lt;&gt;"",設定!$B$7&gt;F333),"返却遅れ","貸出中")))</f>
        <v/>
      </c>
    </row>
    <row r="334">
      <c r="A334" s="21" t="n"/>
      <c r="B334" s="20" t="n"/>
      <c r="C334" s="26">
        <f>IF(B334="","",IFERROR(INDEX(備品台帳!$B$5:$B$304,MATCH(B334,備品台帳!$A$5:$A$304,0)),"（台帳に無い番号）"))</f>
        <v/>
      </c>
      <c r="D334" s="9" t="n"/>
      <c r="E334" s="9" t="n"/>
      <c r="F334" s="21" t="n"/>
      <c r="G334" s="21" t="n"/>
      <c r="H334" s="9" t="n"/>
      <c r="I334" s="24">
        <f>IF(B334="","",IF(G334&lt;&gt;"","返却済み",IF(AND(F334&lt;&gt;"",設定!$B$7&gt;F334),"返却遅れ","貸出中")))</f>
        <v/>
      </c>
    </row>
    <row r="335">
      <c r="A335" s="21" t="n"/>
      <c r="B335" s="20" t="n"/>
      <c r="C335" s="26">
        <f>IF(B335="","",IFERROR(INDEX(備品台帳!$B$5:$B$304,MATCH(B335,備品台帳!$A$5:$A$304,0)),"（台帳に無い番号）"))</f>
        <v/>
      </c>
      <c r="D335" s="9" t="n"/>
      <c r="E335" s="9" t="n"/>
      <c r="F335" s="21" t="n"/>
      <c r="G335" s="21" t="n"/>
      <c r="H335" s="9" t="n"/>
      <c r="I335" s="24">
        <f>IF(B335="","",IF(G335&lt;&gt;"","返却済み",IF(AND(F335&lt;&gt;"",設定!$B$7&gt;F335),"返却遅れ","貸出中")))</f>
        <v/>
      </c>
    </row>
    <row r="336">
      <c r="A336" s="21" t="n"/>
      <c r="B336" s="20" t="n"/>
      <c r="C336" s="26">
        <f>IF(B336="","",IFERROR(INDEX(備品台帳!$B$5:$B$304,MATCH(B336,備品台帳!$A$5:$A$304,0)),"（台帳に無い番号）"))</f>
        <v/>
      </c>
      <c r="D336" s="9" t="n"/>
      <c r="E336" s="9" t="n"/>
      <c r="F336" s="21" t="n"/>
      <c r="G336" s="21" t="n"/>
      <c r="H336" s="9" t="n"/>
      <c r="I336" s="24">
        <f>IF(B336="","",IF(G336&lt;&gt;"","返却済み",IF(AND(F336&lt;&gt;"",設定!$B$7&gt;F336),"返却遅れ","貸出中")))</f>
        <v/>
      </c>
    </row>
    <row r="337">
      <c r="A337" s="21" t="n"/>
      <c r="B337" s="20" t="n"/>
      <c r="C337" s="26">
        <f>IF(B337="","",IFERROR(INDEX(備品台帳!$B$5:$B$304,MATCH(B337,備品台帳!$A$5:$A$304,0)),"（台帳に無い番号）"))</f>
        <v/>
      </c>
      <c r="D337" s="9" t="n"/>
      <c r="E337" s="9" t="n"/>
      <c r="F337" s="21" t="n"/>
      <c r="G337" s="21" t="n"/>
      <c r="H337" s="9" t="n"/>
      <c r="I337" s="24">
        <f>IF(B337="","",IF(G337&lt;&gt;"","返却済み",IF(AND(F337&lt;&gt;"",設定!$B$7&gt;F337),"返却遅れ","貸出中")))</f>
        <v/>
      </c>
    </row>
    <row r="338">
      <c r="A338" s="21" t="n"/>
      <c r="B338" s="20" t="n"/>
      <c r="C338" s="26">
        <f>IF(B338="","",IFERROR(INDEX(備品台帳!$B$5:$B$304,MATCH(B338,備品台帳!$A$5:$A$304,0)),"（台帳に無い番号）"))</f>
        <v/>
      </c>
      <c r="D338" s="9" t="n"/>
      <c r="E338" s="9" t="n"/>
      <c r="F338" s="21" t="n"/>
      <c r="G338" s="21" t="n"/>
      <c r="H338" s="9" t="n"/>
      <c r="I338" s="24">
        <f>IF(B338="","",IF(G338&lt;&gt;"","返却済み",IF(AND(F338&lt;&gt;"",設定!$B$7&gt;F338),"返却遅れ","貸出中")))</f>
        <v/>
      </c>
    </row>
    <row r="339">
      <c r="A339" s="21" t="n"/>
      <c r="B339" s="20" t="n"/>
      <c r="C339" s="26">
        <f>IF(B339="","",IFERROR(INDEX(備品台帳!$B$5:$B$304,MATCH(B339,備品台帳!$A$5:$A$304,0)),"（台帳に無い番号）"))</f>
        <v/>
      </c>
      <c r="D339" s="9" t="n"/>
      <c r="E339" s="9" t="n"/>
      <c r="F339" s="21" t="n"/>
      <c r="G339" s="21" t="n"/>
      <c r="H339" s="9" t="n"/>
      <c r="I339" s="24">
        <f>IF(B339="","",IF(G339&lt;&gt;"","返却済み",IF(AND(F339&lt;&gt;"",設定!$B$7&gt;F339),"返却遅れ","貸出中")))</f>
        <v/>
      </c>
    </row>
    <row r="340">
      <c r="A340" s="21" t="n"/>
      <c r="B340" s="20" t="n"/>
      <c r="C340" s="26">
        <f>IF(B340="","",IFERROR(INDEX(備品台帳!$B$5:$B$304,MATCH(B340,備品台帳!$A$5:$A$304,0)),"（台帳に無い番号）"))</f>
        <v/>
      </c>
      <c r="D340" s="9" t="n"/>
      <c r="E340" s="9" t="n"/>
      <c r="F340" s="21" t="n"/>
      <c r="G340" s="21" t="n"/>
      <c r="H340" s="9" t="n"/>
      <c r="I340" s="24">
        <f>IF(B340="","",IF(G340&lt;&gt;"","返却済み",IF(AND(F340&lt;&gt;"",設定!$B$7&gt;F340),"返却遅れ","貸出中")))</f>
        <v/>
      </c>
    </row>
    <row r="341">
      <c r="A341" s="21" t="n"/>
      <c r="B341" s="20" t="n"/>
      <c r="C341" s="26">
        <f>IF(B341="","",IFERROR(INDEX(備品台帳!$B$5:$B$304,MATCH(B341,備品台帳!$A$5:$A$304,0)),"（台帳に無い番号）"))</f>
        <v/>
      </c>
      <c r="D341" s="9" t="n"/>
      <c r="E341" s="9" t="n"/>
      <c r="F341" s="21" t="n"/>
      <c r="G341" s="21" t="n"/>
      <c r="H341" s="9" t="n"/>
      <c r="I341" s="24">
        <f>IF(B341="","",IF(G341&lt;&gt;"","返却済み",IF(AND(F341&lt;&gt;"",設定!$B$7&gt;F341),"返却遅れ","貸出中")))</f>
        <v/>
      </c>
    </row>
    <row r="342">
      <c r="A342" s="21" t="n"/>
      <c r="B342" s="20" t="n"/>
      <c r="C342" s="26">
        <f>IF(B342="","",IFERROR(INDEX(備品台帳!$B$5:$B$304,MATCH(B342,備品台帳!$A$5:$A$304,0)),"（台帳に無い番号）"))</f>
        <v/>
      </c>
      <c r="D342" s="9" t="n"/>
      <c r="E342" s="9" t="n"/>
      <c r="F342" s="21" t="n"/>
      <c r="G342" s="21" t="n"/>
      <c r="H342" s="9" t="n"/>
      <c r="I342" s="24">
        <f>IF(B342="","",IF(G342&lt;&gt;"","返却済み",IF(AND(F342&lt;&gt;"",設定!$B$7&gt;F342),"返却遅れ","貸出中")))</f>
        <v/>
      </c>
    </row>
    <row r="343">
      <c r="A343" s="21" t="n"/>
      <c r="B343" s="20" t="n"/>
      <c r="C343" s="26">
        <f>IF(B343="","",IFERROR(INDEX(備品台帳!$B$5:$B$304,MATCH(B343,備品台帳!$A$5:$A$304,0)),"（台帳に無い番号）"))</f>
        <v/>
      </c>
      <c r="D343" s="9" t="n"/>
      <c r="E343" s="9" t="n"/>
      <c r="F343" s="21" t="n"/>
      <c r="G343" s="21" t="n"/>
      <c r="H343" s="9" t="n"/>
      <c r="I343" s="24">
        <f>IF(B343="","",IF(G343&lt;&gt;"","返却済み",IF(AND(F343&lt;&gt;"",設定!$B$7&gt;F343),"返却遅れ","貸出中")))</f>
        <v/>
      </c>
    </row>
    <row r="344">
      <c r="A344" s="21" t="n"/>
      <c r="B344" s="20" t="n"/>
      <c r="C344" s="26">
        <f>IF(B344="","",IFERROR(INDEX(備品台帳!$B$5:$B$304,MATCH(B344,備品台帳!$A$5:$A$304,0)),"（台帳に無い番号）"))</f>
        <v/>
      </c>
      <c r="D344" s="9" t="n"/>
      <c r="E344" s="9" t="n"/>
      <c r="F344" s="21" t="n"/>
      <c r="G344" s="21" t="n"/>
      <c r="H344" s="9" t="n"/>
      <c r="I344" s="24">
        <f>IF(B344="","",IF(G344&lt;&gt;"","返却済み",IF(AND(F344&lt;&gt;"",設定!$B$7&gt;F344),"返却遅れ","貸出中")))</f>
        <v/>
      </c>
    </row>
    <row r="345">
      <c r="A345" s="21" t="n"/>
      <c r="B345" s="20" t="n"/>
      <c r="C345" s="26">
        <f>IF(B345="","",IFERROR(INDEX(備品台帳!$B$5:$B$304,MATCH(B345,備品台帳!$A$5:$A$304,0)),"（台帳に無い番号）"))</f>
        <v/>
      </c>
      <c r="D345" s="9" t="n"/>
      <c r="E345" s="9" t="n"/>
      <c r="F345" s="21" t="n"/>
      <c r="G345" s="21" t="n"/>
      <c r="H345" s="9" t="n"/>
      <c r="I345" s="24">
        <f>IF(B345="","",IF(G345&lt;&gt;"","返却済み",IF(AND(F345&lt;&gt;"",設定!$B$7&gt;F345),"返却遅れ","貸出中")))</f>
        <v/>
      </c>
    </row>
    <row r="346">
      <c r="A346" s="21" t="n"/>
      <c r="B346" s="20" t="n"/>
      <c r="C346" s="26">
        <f>IF(B346="","",IFERROR(INDEX(備品台帳!$B$5:$B$304,MATCH(B346,備品台帳!$A$5:$A$304,0)),"（台帳に無い番号）"))</f>
        <v/>
      </c>
      <c r="D346" s="9" t="n"/>
      <c r="E346" s="9" t="n"/>
      <c r="F346" s="21" t="n"/>
      <c r="G346" s="21" t="n"/>
      <c r="H346" s="9" t="n"/>
      <c r="I346" s="24">
        <f>IF(B346="","",IF(G346&lt;&gt;"","返却済み",IF(AND(F346&lt;&gt;"",設定!$B$7&gt;F346),"返却遅れ","貸出中")))</f>
        <v/>
      </c>
    </row>
    <row r="347">
      <c r="A347" s="21" t="n"/>
      <c r="B347" s="20" t="n"/>
      <c r="C347" s="26">
        <f>IF(B347="","",IFERROR(INDEX(備品台帳!$B$5:$B$304,MATCH(B347,備品台帳!$A$5:$A$304,0)),"（台帳に無い番号）"))</f>
        <v/>
      </c>
      <c r="D347" s="9" t="n"/>
      <c r="E347" s="9" t="n"/>
      <c r="F347" s="21" t="n"/>
      <c r="G347" s="21" t="n"/>
      <c r="H347" s="9" t="n"/>
      <c r="I347" s="24">
        <f>IF(B347="","",IF(G347&lt;&gt;"","返却済み",IF(AND(F347&lt;&gt;"",設定!$B$7&gt;F347),"返却遅れ","貸出中")))</f>
        <v/>
      </c>
    </row>
    <row r="348">
      <c r="A348" s="21" t="n"/>
      <c r="B348" s="20" t="n"/>
      <c r="C348" s="26">
        <f>IF(B348="","",IFERROR(INDEX(備品台帳!$B$5:$B$304,MATCH(B348,備品台帳!$A$5:$A$304,0)),"（台帳に無い番号）"))</f>
        <v/>
      </c>
      <c r="D348" s="9" t="n"/>
      <c r="E348" s="9" t="n"/>
      <c r="F348" s="21" t="n"/>
      <c r="G348" s="21" t="n"/>
      <c r="H348" s="9" t="n"/>
      <c r="I348" s="24">
        <f>IF(B348="","",IF(G348&lt;&gt;"","返却済み",IF(AND(F348&lt;&gt;"",設定!$B$7&gt;F348),"返却遅れ","貸出中")))</f>
        <v/>
      </c>
    </row>
    <row r="349">
      <c r="A349" s="21" t="n"/>
      <c r="B349" s="20" t="n"/>
      <c r="C349" s="26">
        <f>IF(B349="","",IFERROR(INDEX(備品台帳!$B$5:$B$304,MATCH(B349,備品台帳!$A$5:$A$304,0)),"（台帳に無い番号）"))</f>
        <v/>
      </c>
      <c r="D349" s="9" t="n"/>
      <c r="E349" s="9" t="n"/>
      <c r="F349" s="21" t="n"/>
      <c r="G349" s="21" t="n"/>
      <c r="H349" s="9" t="n"/>
      <c r="I349" s="24">
        <f>IF(B349="","",IF(G349&lt;&gt;"","返却済み",IF(AND(F349&lt;&gt;"",設定!$B$7&gt;F349),"返却遅れ","貸出中")))</f>
        <v/>
      </c>
    </row>
    <row r="350">
      <c r="A350" s="21" t="n"/>
      <c r="B350" s="20" t="n"/>
      <c r="C350" s="26">
        <f>IF(B350="","",IFERROR(INDEX(備品台帳!$B$5:$B$304,MATCH(B350,備品台帳!$A$5:$A$304,0)),"（台帳に無い番号）"))</f>
        <v/>
      </c>
      <c r="D350" s="9" t="n"/>
      <c r="E350" s="9" t="n"/>
      <c r="F350" s="21" t="n"/>
      <c r="G350" s="21" t="n"/>
      <c r="H350" s="9" t="n"/>
      <c r="I350" s="24">
        <f>IF(B350="","",IF(G350&lt;&gt;"","返却済み",IF(AND(F350&lt;&gt;"",設定!$B$7&gt;F350),"返却遅れ","貸出中")))</f>
        <v/>
      </c>
    </row>
    <row r="351">
      <c r="A351" s="21" t="n"/>
      <c r="B351" s="20" t="n"/>
      <c r="C351" s="26">
        <f>IF(B351="","",IFERROR(INDEX(備品台帳!$B$5:$B$304,MATCH(B351,備品台帳!$A$5:$A$304,0)),"（台帳に無い番号）"))</f>
        <v/>
      </c>
      <c r="D351" s="9" t="n"/>
      <c r="E351" s="9" t="n"/>
      <c r="F351" s="21" t="n"/>
      <c r="G351" s="21" t="n"/>
      <c r="H351" s="9" t="n"/>
      <c r="I351" s="24">
        <f>IF(B351="","",IF(G351&lt;&gt;"","返却済み",IF(AND(F351&lt;&gt;"",設定!$B$7&gt;F351),"返却遅れ","貸出中")))</f>
        <v/>
      </c>
    </row>
    <row r="352">
      <c r="A352" s="21" t="n"/>
      <c r="B352" s="20" t="n"/>
      <c r="C352" s="26">
        <f>IF(B352="","",IFERROR(INDEX(備品台帳!$B$5:$B$304,MATCH(B352,備品台帳!$A$5:$A$304,0)),"（台帳に無い番号）"))</f>
        <v/>
      </c>
      <c r="D352" s="9" t="n"/>
      <c r="E352" s="9" t="n"/>
      <c r="F352" s="21" t="n"/>
      <c r="G352" s="21" t="n"/>
      <c r="H352" s="9" t="n"/>
      <c r="I352" s="24">
        <f>IF(B352="","",IF(G352&lt;&gt;"","返却済み",IF(AND(F352&lt;&gt;"",設定!$B$7&gt;F352),"返却遅れ","貸出中")))</f>
        <v/>
      </c>
    </row>
    <row r="353">
      <c r="A353" s="21" t="n"/>
      <c r="B353" s="20" t="n"/>
      <c r="C353" s="26">
        <f>IF(B353="","",IFERROR(INDEX(備品台帳!$B$5:$B$304,MATCH(B353,備品台帳!$A$5:$A$304,0)),"（台帳に無い番号）"))</f>
        <v/>
      </c>
      <c r="D353" s="9" t="n"/>
      <c r="E353" s="9" t="n"/>
      <c r="F353" s="21" t="n"/>
      <c r="G353" s="21" t="n"/>
      <c r="H353" s="9" t="n"/>
      <c r="I353" s="24">
        <f>IF(B353="","",IF(G353&lt;&gt;"","返却済み",IF(AND(F353&lt;&gt;"",設定!$B$7&gt;F353),"返却遅れ","貸出中")))</f>
        <v/>
      </c>
    </row>
    <row r="354">
      <c r="A354" s="21" t="n"/>
      <c r="B354" s="20" t="n"/>
      <c r="C354" s="26">
        <f>IF(B354="","",IFERROR(INDEX(備品台帳!$B$5:$B$304,MATCH(B354,備品台帳!$A$5:$A$304,0)),"（台帳に無い番号）"))</f>
        <v/>
      </c>
      <c r="D354" s="9" t="n"/>
      <c r="E354" s="9" t="n"/>
      <c r="F354" s="21" t="n"/>
      <c r="G354" s="21" t="n"/>
      <c r="H354" s="9" t="n"/>
      <c r="I354" s="24">
        <f>IF(B354="","",IF(G354&lt;&gt;"","返却済み",IF(AND(F354&lt;&gt;"",設定!$B$7&gt;F354),"返却遅れ","貸出中")))</f>
        <v/>
      </c>
    </row>
    <row r="355">
      <c r="A355" s="21" t="n"/>
      <c r="B355" s="20" t="n"/>
      <c r="C355" s="26">
        <f>IF(B355="","",IFERROR(INDEX(備品台帳!$B$5:$B$304,MATCH(B355,備品台帳!$A$5:$A$304,0)),"（台帳に無い番号）"))</f>
        <v/>
      </c>
      <c r="D355" s="9" t="n"/>
      <c r="E355" s="9" t="n"/>
      <c r="F355" s="21" t="n"/>
      <c r="G355" s="21" t="n"/>
      <c r="H355" s="9" t="n"/>
      <c r="I355" s="24">
        <f>IF(B355="","",IF(G355&lt;&gt;"","返却済み",IF(AND(F355&lt;&gt;"",設定!$B$7&gt;F355),"返却遅れ","貸出中")))</f>
        <v/>
      </c>
    </row>
    <row r="356">
      <c r="A356" s="21" t="n"/>
      <c r="B356" s="20" t="n"/>
      <c r="C356" s="26">
        <f>IF(B356="","",IFERROR(INDEX(備品台帳!$B$5:$B$304,MATCH(B356,備品台帳!$A$5:$A$304,0)),"（台帳に無い番号）"))</f>
        <v/>
      </c>
      <c r="D356" s="9" t="n"/>
      <c r="E356" s="9" t="n"/>
      <c r="F356" s="21" t="n"/>
      <c r="G356" s="21" t="n"/>
      <c r="H356" s="9" t="n"/>
      <c r="I356" s="24">
        <f>IF(B356="","",IF(G356&lt;&gt;"","返却済み",IF(AND(F356&lt;&gt;"",設定!$B$7&gt;F356),"返却遅れ","貸出中")))</f>
        <v/>
      </c>
    </row>
    <row r="357">
      <c r="A357" s="21" t="n"/>
      <c r="B357" s="20" t="n"/>
      <c r="C357" s="26">
        <f>IF(B357="","",IFERROR(INDEX(備品台帳!$B$5:$B$304,MATCH(B357,備品台帳!$A$5:$A$304,0)),"（台帳に無い番号）"))</f>
        <v/>
      </c>
      <c r="D357" s="9" t="n"/>
      <c r="E357" s="9" t="n"/>
      <c r="F357" s="21" t="n"/>
      <c r="G357" s="21" t="n"/>
      <c r="H357" s="9" t="n"/>
      <c r="I357" s="24">
        <f>IF(B357="","",IF(G357&lt;&gt;"","返却済み",IF(AND(F357&lt;&gt;"",設定!$B$7&gt;F357),"返却遅れ","貸出中")))</f>
        <v/>
      </c>
    </row>
    <row r="358">
      <c r="A358" s="21" t="n"/>
      <c r="B358" s="20" t="n"/>
      <c r="C358" s="26">
        <f>IF(B358="","",IFERROR(INDEX(備品台帳!$B$5:$B$304,MATCH(B358,備品台帳!$A$5:$A$304,0)),"（台帳に無い番号）"))</f>
        <v/>
      </c>
      <c r="D358" s="9" t="n"/>
      <c r="E358" s="9" t="n"/>
      <c r="F358" s="21" t="n"/>
      <c r="G358" s="21" t="n"/>
      <c r="H358" s="9" t="n"/>
      <c r="I358" s="24">
        <f>IF(B358="","",IF(G358&lt;&gt;"","返却済み",IF(AND(F358&lt;&gt;"",設定!$B$7&gt;F358),"返却遅れ","貸出中")))</f>
        <v/>
      </c>
    </row>
    <row r="359">
      <c r="A359" s="21" t="n"/>
      <c r="B359" s="20" t="n"/>
      <c r="C359" s="26">
        <f>IF(B359="","",IFERROR(INDEX(備品台帳!$B$5:$B$304,MATCH(B359,備品台帳!$A$5:$A$304,0)),"（台帳に無い番号）"))</f>
        <v/>
      </c>
      <c r="D359" s="9" t="n"/>
      <c r="E359" s="9" t="n"/>
      <c r="F359" s="21" t="n"/>
      <c r="G359" s="21" t="n"/>
      <c r="H359" s="9" t="n"/>
      <c r="I359" s="24">
        <f>IF(B359="","",IF(G359&lt;&gt;"","返却済み",IF(AND(F359&lt;&gt;"",設定!$B$7&gt;F359),"返却遅れ","貸出中")))</f>
        <v/>
      </c>
    </row>
    <row r="360">
      <c r="A360" s="21" t="n"/>
      <c r="B360" s="20" t="n"/>
      <c r="C360" s="26">
        <f>IF(B360="","",IFERROR(INDEX(備品台帳!$B$5:$B$304,MATCH(B360,備品台帳!$A$5:$A$304,0)),"（台帳に無い番号）"))</f>
        <v/>
      </c>
      <c r="D360" s="9" t="n"/>
      <c r="E360" s="9" t="n"/>
      <c r="F360" s="21" t="n"/>
      <c r="G360" s="21" t="n"/>
      <c r="H360" s="9" t="n"/>
      <c r="I360" s="24">
        <f>IF(B360="","",IF(G360&lt;&gt;"","返却済み",IF(AND(F360&lt;&gt;"",設定!$B$7&gt;F360),"返却遅れ","貸出中")))</f>
        <v/>
      </c>
    </row>
    <row r="361">
      <c r="A361" s="21" t="n"/>
      <c r="B361" s="20" t="n"/>
      <c r="C361" s="26">
        <f>IF(B361="","",IFERROR(INDEX(備品台帳!$B$5:$B$304,MATCH(B361,備品台帳!$A$5:$A$304,0)),"（台帳に無い番号）"))</f>
        <v/>
      </c>
      <c r="D361" s="9" t="n"/>
      <c r="E361" s="9" t="n"/>
      <c r="F361" s="21" t="n"/>
      <c r="G361" s="21" t="n"/>
      <c r="H361" s="9" t="n"/>
      <c r="I361" s="24">
        <f>IF(B361="","",IF(G361&lt;&gt;"","返却済み",IF(AND(F361&lt;&gt;"",設定!$B$7&gt;F361),"返却遅れ","貸出中")))</f>
        <v/>
      </c>
    </row>
    <row r="362">
      <c r="A362" s="21" t="n"/>
      <c r="B362" s="20" t="n"/>
      <c r="C362" s="26">
        <f>IF(B362="","",IFERROR(INDEX(備品台帳!$B$5:$B$304,MATCH(B362,備品台帳!$A$5:$A$304,0)),"（台帳に無い番号）"))</f>
        <v/>
      </c>
      <c r="D362" s="9" t="n"/>
      <c r="E362" s="9" t="n"/>
      <c r="F362" s="21" t="n"/>
      <c r="G362" s="21" t="n"/>
      <c r="H362" s="9" t="n"/>
      <c r="I362" s="24">
        <f>IF(B362="","",IF(G362&lt;&gt;"","返却済み",IF(AND(F362&lt;&gt;"",設定!$B$7&gt;F362),"返却遅れ","貸出中")))</f>
        <v/>
      </c>
    </row>
    <row r="363">
      <c r="A363" s="21" t="n"/>
      <c r="B363" s="20" t="n"/>
      <c r="C363" s="26">
        <f>IF(B363="","",IFERROR(INDEX(備品台帳!$B$5:$B$304,MATCH(B363,備品台帳!$A$5:$A$304,0)),"（台帳に無い番号）"))</f>
        <v/>
      </c>
      <c r="D363" s="9" t="n"/>
      <c r="E363" s="9" t="n"/>
      <c r="F363" s="21" t="n"/>
      <c r="G363" s="21" t="n"/>
      <c r="H363" s="9" t="n"/>
      <c r="I363" s="24">
        <f>IF(B363="","",IF(G363&lt;&gt;"","返却済み",IF(AND(F363&lt;&gt;"",設定!$B$7&gt;F363),"返却遅れ","貸出中")))</f>
        <v/>
      </c>
    </row>
    <row r="364">
      <c r="A364" s="21" t="n"/>
      <c r="B364" s="20" t="n"/>
      <c r="C364" s="26">
        <f>IF(B364="","",IFERROR(INDEX(備品台帳!$B$5:$B$304,MATCH(B364,備品台帳!$A$5:$A$304,0)),"（台帳に無い番号）"))</f>
        <v/>
      </c>
      <c r="D364" s="9" t="n"/>
      <c r="E364" s="9" t="n"/>
      <c r="F364" s="21" t="n"/>
      <c r="G364" s="21" t="n"/>
      <c r="H364" s="9" t="n"/>
      <c r="I364" s="24">
        <f>IF(B364="","",IF(G364&lt;&gt;"","返却済み",IF(AND(F364&lt;&gt;"",設定!$B$7&gt;F364),"返却遅れ","貸出中")))</f>
        <v/>
      </c>
    </row>
    <row r="365">
      <c r="A365" s="21" t="n"/>
      <c r="B365" s="20" t="n"/>
      <c r="C365" s="26">
        <f>IF(B365="","",IFERROR(INDEX(備品台帳!$B$5:$B$304,MATCH(B365,備品台帳!$A$5:$A$304,0)),"（台帳に無い番号）"))</f>
        <v/>
      </c>
      <c r="D365" s="9" t="n"/>
      <c r="E365" s="9" t="n"/>
      <c r="F365" s="21" t="n"/>
      <c r="G365" s="21" t="n"/>
      <c r="H365" s="9" t="n"/>
      <c r="I365" s="24">
        <f>IF(B365="","",IF(G365&lt;&gt;"","返却済み",IF(AND(F365&lt;&gt;"",設定!$B$7&gt;F365),"返却遅れ","貸出中")))</f>
        <v/>
      </c>
    </row>
    <row r="366">
      <c r="A366" s="21" t="n"/>
      <c r="B366" s="20" t="n"/>
      <c r="C366" s="26">
        <f>IF(B366="","",IFERROR(INDEX(備品台帳!$B$5:$B$304,MATCH(B366,備品台帳!$A$5:$A$304,0)),"（台帳に無い番号）"))</f>
        <v/>
      </c>
      <c r="D366" s="9" t="n"/>
      <c r="E366" s="9" t="n"/>
      <c r="F366" s="21" t="n"/>
      <c r="G366" s="21" t="n"/>
      <c r="H366" s="9" t="n"/>
      <c r="I366" s="24">
        <f>IF(B366="","",IF(G366&lt;&gt;"","返却済み",IF(AND(F366&lt;&gt;"",設定!$B$7&gt;F366),"返却遅れ","貸出中")))</f>
        <v/>
      </c>
    </row>
    <row r="367">
      <c r="A367" s="21" t="n"/>
      <c r="B367" s="20" t="n"/>
      <c r="C367" s="26">
        <f>IF(B367="","",IFERROR(INDEX(備品台帳!$B$5:$B$304,MATCH(B367,備品台帳!$A$5:$A$304,0)),"（台帳に無い番号）"))</f>
        <v/>
      </c>
      <c r="D367" s="9" t="n"/>
      <c r="E367" s="9" t="n"/>
      <c r="F367" s="21" t="n"/>
      <c r="G367" s="21" t="n"/>
      <c r="H367" s="9" t="n"/>
      <c r="I367" s="24">
        <f>IF(B367="","",IF(G367&lt;&gt;"","返却済み",IF(AND(F367&lt;&gt;"",設定!$B$7&gt;F367),"返却遅れ","貸出中")))</f>
        <v/>
      </c>
    </row>
    <row r="368">
      <c r="A368" s="21" t="n"/>
      <c r="B368" s="20" t="n"/>
      <c r="C368" s="26">
        <f>IF(B368="","",IFERROR(INDEX(備品台帳!$B$5:$B$304,MATCH(B368,備品台帳!$A$5:$A$304,0)),"（台帳に無い番号）"))</f>
        <v/>
      </c>
      <c r="D368" s="9" t="n"/>
      <c r="E368" s="9" t="n"/>
      <c r="F368" s="21" t="n"/>
      <c r="G368" s="21" t="n"/>
      <c r="H368" s="9" t="n"/>
      <c r="I368" s="24">
        <f>IF(B368="","",IF(G368&lt;&gt;"","返却済み",IF(AND(F368&lt;&gt;"",設定!$B$7&gt;F368),"返却遅れ","貸出中")))</f>
        <v/>
      </c>
    </row>
    <row r="369">
      <c r="A369" s="21" t="n"/>
      <c r="B369" s="20" t="n"/>
      <c r="C369" s="26">
        <f>IF(B369="","",IFERROR(INDEX(備品台帳!$B$5:$B$304,MATCH(B369,備品台帳!$A$5:$A$304,0)),"（台帳に無い番号）"))</f>
        <v/>
      </c>
      <c r="D369" s="9" t="n"/>
      <c r="E369" s="9" t="n"/>
      <c r="F369" s="21" t="n"/>
      <c r="G369" s="21" t="n"/>
      <c r="H369" s="9" t="n"/>
      <c r="I369" s="24">
        <f>IF(B369="","",IF(G369&lt;&gt;"","返却済み",IF(AND(F369&lt;&gt;"",設定!$B$7&gt;F369),"返却遅れ","貸出中")))</f>
        <v/>
      </c>
    </row>
    <row r="370">
      <c r="A370" s="21" t="n"/>
      <c r="B370" s="20" t="n"/>
      <c r="C370" s="26">
        <f>IF(B370="","",IFERROR(INDEX(備品台帳!$B$5:$B$304,MATCH(B370,備品台帳!$A$5:$A$304,0)),"（台帳に無い番号）"))</f>
        <v/>
      </c>
      <c r="D370" s="9" t="n"/>
      <c r="E370" s="9" t="n"/>
      <c r="F370" s="21" t="n"/>
      <c r="G370" s="21" t="n"/>
      <c r="H370" s="9" t="n"/>
      <c r="I370" s="24">
        <f>IF(B370="","",IF(G370&lt;&gt;"","返却済み",IF(AND(F370&lt;&gt;"",設定!$B$7&gt;F370),"返却遅れ","貸出中")))</f>
        <v/>
      </c>
    </row>
    <row r="371">
      <c r="A371" s="21" t="n"/>
      <c r="B371" s="20" t="n"/>
      <c r="C371" s="26">
        <f>IF(B371="","",IFERROR(INDEX(備品台帳!$B$5:$B$304,MATCH(B371,備品台帳!$A$5:$A$304,0)),"（台帳に無い番号）"))</f>
        <v/>
      </c>
      <c r="D371" s="9" t="n"/>
      <c r="E371" s="9" t="n"/>
      <c r="F371" s="21" t="n"/>
      <c r="G371" s="21" t="n"/>
      <c r="H371" s="9" t="n"/>
      <c r="I371" s="24">
        <f>IF(B371="","",IF(G371&lt;&gt;"","返却済み",IF(AND(F371&lt;&gt;"",設定!$B$7&gt;F371),"返却遅れ","貸出中")))</f>
        <v/>
      </c>
    </row>
    <row r="372">
      <c r="A372" s="21" t="n"/>
      <c r="B372" s="20" t="n"/>
      <c r="C372" s="26">
        <f>IF(B372="","",IFERROR(INDEX(備品台帳!$B$5:$B$304,MATCH(B372,備品台帳!$A$5:$A$304,0)),"（台帳に無い番号）"))</f>
        <v/>
      </c>
      <c r="D372" s="9" t="n"/>
      <c r="E372" s="9" t="n"/>
      <c r="F372" s="21" t="n"/>
      <c r="G372" s="21" t="n"/>
      <c r="H372" s="9" t="n"/>
      <c r="I372" s="24">
        <f>IF(B372="","",IF(G372&lt;&gt;"","返却済み",IF(AND(F372&lt;&gt;"",設定!$B$7&gt;F372),"返却遅れ","貸出中")))</f>
        <v/>
      </c>
    </row>
    <row r="373">
      <c r="A373" s="21" t="n"/>
      <c r="B373" s="20" t="n"/>
      <c r="C373" s="26">
        <f>IF(B373="","",IFERROR(INDEX(備品台帳!$B$5:$B$304,MATCH(B373,備品台帳!$A$5:$A$304,0)),"（台帳に無い番号）"))</f>
        <v/>
      </c>
      <c r="D373" s="9" t="n"/>
      <c r="E373" s="9" t="n"/>
      <c r="F373" s="21" t="n"/>
      <c r="G373" s="21" t="n"/>
      <c r="H373" s="9" t="n"/>
      <c r="I373" s="24">
        <f>IF(B373="","",IF(G373&lt;&gt;"","返却済み",IF(AND(F373&lt;&gt;"",設定!$B$7&gt;F373),"返却遅れ","貸出中")))</f>
        <v/>
      </c>
    </row>
    <row r="374">
      <c r="A374" s="21" t="n"/>
      <c r="B374" s="20" t="n"/>
      <c r="C374" s="26">
        <f>IF(B374="","",IFERROR(INDEX(備品台帳!$B$5:$B$304,MATCH(B374,備品台帳!$A$5:$A$304,0)),"（台帳に無い番号）"))</f>
        <v/>
      </c>
      <c r="D374" s="9" t="n"/>
      <c r="E374" s="9" t="n"/>
      <c r="F374" s="21" t="n"/>
      <c r="G374" s="21" t="n"/>
      <c r="H374" s="9" t="n"/>
      <c r="I374" s="24">
        <f>IF(B374="","",IF(G374&lt;&gt;"","返却済み",IF(AND(F374&lt;&gt;"",設定!$B$7&gt;F374),"返却遅れ","貸出中")))</f>
        <v/>
      </c>
    </row>
    <row r="375">
      <c r="A375" s="21" t="n"/>
      <c r="B375" s="20" t="n"/>
      <c r="C375" s="26">
        <f>IF(B375="","",IFERROR(INDEX(備品台帳!$B$5:$B$304,MATCH(B375,備品台帳!$A$5:$A$304,0)),"（台帳に無い番号）"))</f>
        <v/>
      </c>
      <c r="D375" s="9" t="n"/>
      <c r="E375" s="9" t="n"/>
      <c r="F375" s="21" t="n"/>
      <c r="G375" s="21" t="n"/>
      <c r="H375" s="9" t="n"/>
      <c r="I375" s="24">
        <f>IF(B375="","",IF(G375&lt;&gt;"","返却済み",IF(AND(F375&lt;&gt;"",設定!$B$7&gt;F375),"返却遅れ","貸出中")))</f>
        <v/>
      </c>
    </row>
    <row r="376">
      <c r="A376" s="21" t="n"/>
      <c r="B376" s="20" t="n"/>
      <c r="C376" s="26">
        <f>IF(B376="","",IFERROR(INDEX(備品台帳!$B$5:$B$304,MATCH(B376,備品台帳!$A$5:$A$304,0)),"（台帳に無い番号）"))</f>
        <v/>
      </c>
      <c r="D376" s="9" t="n"/>
      <c r="E376" s="9" t="n"/>
      <c r="F376" s="21" t="n"/>
      <c r="G376" s="21" t="n"/>
      <c r="H376" s="9" t="n"/>
      <c r="I376" s="24">
        <f>IF(B376="","",IF(G376&lt;&gt;"","返却済み",IF(AND(F376&lt;&gt;"",設定!$B$7&gt;F376),"返却遅れ","貸出中")))</f>
        <v/>
      </c>
    </row>
    <row r="377">
      <c r="A377" s="21" t="n"/>
      <c r="B377" s="20" t="n"/>
      <c r="C377" s="26">
        <f>IF(B377="","",IFERROR(INDEX(備品台帳!$B$5:$B$304,MATCH(B377,備品台帳!$A$5:$A$304,0)),"（台帳に無い番号）"))</f>
        <v/>
      </c>
      <c r="D377" s="9" t="n"/>
      <c r="E377" s="9" t="n"/>
      <c r="F377" s="21" t="n"/>
      <c r="G377" s="21" t="n"/>
      <c r="H377" s="9" t="n"/>
      <c r="I377" s="24">
        <f>IF(B377="","",IF(G377&lt;&gt;"","返却済み",IF(AND(F377&lt;&gt;"",設定!$B$7&gt;F377),"返却遅れ","貸出中")))</f>
        <v/>
      </c>
    </row>
    <row r="378">
      <c r="A378" s="21" t="n"/>
      <c r="B378" s="20" t="n"/>
      <c r="C378" s="26">
        <f>IF(B378="","",IFERROR(INDEX(備品台帳!$B$5:$B$304,MATCH(B378,備品台帳!$A$5:$A$304,0)),"（台帳に無い番号）"))</f>
        <v/>
      </c>
      <c r="D378" s="9" t="n"/>
      <c r="E378" s="9" t="n"/>
      <c r="F378" s="21" t="n"/>
      <c r="G378" s="21" t="n"/>
      <c r="H378" s="9" t="n"/>
      <c r="I378" s="24">
        <f>IF(B378="","",IF(G378&lt;&gt;"","返却済み",IF(AND(F378&lt;&gt;"",設定!$B$7&gt;F378),"返却遅れ","貸出中")))</f>
        <v/>
      </c>
    </row>
    <row r="379">
      <c r="A379" s="21" t="n"/>
      <c r="B379" s="20" t="n"/>
      <c r="C379" s="26">
        <f>IF(B379="","",IFERROR(INDEX(備品台帳!$B$5:$B$304,MATCH(B379,備品台帳!$A$5:$A$304,0)),"（台帳に無い番号）"))</f>
        <v/>
      </c>
      <c r="D379" s="9" t="n"/>
      <c r="E379" s="9" t="n"/>
      <c r="F379" s="21" t="n"/>
      <c r="G379" s="21" t="n"/>
      <c r="H379" s="9" t="n"/>
      <c r="I379" s="24">
        <f>IF(B379="","",IF(G379&lt;&gt;"","返却済み",IF(AND(F379&lt;&gt;"",設定!$B$7&gt;F379),"返却遅れ","貸出中")))</f>
        <v/>
      </c>
    </row>
    <row r="380">
      <c r="A380" s="21" t="n"/>
      <c r="B380" s="20" t="n"/>
      <c r="C380" s="26">
        <f>IF(B380="","",IFERROR(INDEX(備品台帳!$B$5:$B$304,MATCH(B380,備品台帳!$A$5:$A$304,0)),"（台帳に無い番号）"))</f>
        <v/>
      </c>
      <c r="D380" s="9" t="n"/>
      <c r="E380" s="9" t="n"/>
      <c r="F380" s="21" t="n"/>
      <c r="G380" s="21" t="n"/>
      <c r="H380" s="9" t="n"/>
      <c r="I380" s="24">
        <f>IF(B380="","",IF(G380&lt;&gt;"","返却済み",IF(AND(F380&lt;&gt;"",設定!$B$7&gt;F380),"返却遅れ","貸出中")))</f>
        <v/>
      </c>
    </row>
    <row r="381">
      <c r="A381" s="21" t="n"/>
      <c r="B381" s="20" t="n"/>
      <c r="C381" s="26">
        <f>IF(B381="","",IFERROR(INDEX(備品台帳!$B$5:$B$304,MATCH(B381,備品台帳!$A$5:$A$304,0)),"（台帳に無い番号）"))</f>
        <v/>
      </c>
      <c r="D381" s="9" t="n"/>
      <c r="E381" s="9" t="n"/>
      <c r="F381" s="21" t="n"/>
      <c r="G381" s="21" t="n"/>
      <c r="H381" s="9" t="n"/>
      <c r="I381" s="24">
        <f>IF(B381="","",IF(G381&lt;&gt;"","返却済み",IF(AND(F381&lt;&gt;"",設定!$B$7&gt;F381),"返却遅れ","貸出中")))</f>
        <v/>
      </c>
    </row>
    <row r="382">
      <c r="A382" s="21" t="n"/>
      <c r="B382" s="20" t="n"/>
      <c r="C382" s="26">
        <f>IF(B382="","",IFERROR(INDEX(備品台帳!$B$5:$B$304,MATCH(B382,備品台帳!$A$5:$A$304,0)),"（台帳に無い番号）"))</f>
        <v/>
      </c>
      <c r="D382" s="9" t="n"/>
      <c r="E382" s="9" t="n"/>
      <c r="F382" s="21" t="n"/>
      <c r="G382" s="21" t="n"/>
      <c r="H382" s="9" t="n"/>
      <c r="I382" s="24">
        <f>IF(B382="","",IF(G382&lt;&gt;"","返却済み",IF(AND(F382&lt;&gt;"",設定!$B$7&gt;F382),"返却遅れ","貸出中")))</f>
        <v/>
      </c>
    </row>
    <row r="383">
      <c r="A383" s="21" t="n"/>
      <c r="B383" s="20" t="n"/>
      <c r="C383" s="26">
        <f>IF(B383="","",IFERROR(INDEX(備品台帳!$B$5:$B$304,MATCH(B383,備品台帳!$A$5:$A$304,0)),"（台帳に無い番号）"))</f>
        <v/>
      </c>
      <c r="D383" s="9" t="n"/>
      <c r="E383" s="9" t="n"/>
      <c r="F383" s="21" t="n"/>
      <c r="G383" s="21" t="n"/>
      <c r="H383" s="9" t="n"/>
      <c r="I383" s="24">
        <f>IF(B383="","",IF(G383&lt;&gt;"","返却済み",IF(AND(F383&lt;&gt;"",設定!$B$7&gt;F383),"返却遅れ","貸出中")))</f>
        <v/>
      </c>
    </row>
    <row r="384">
      <c r="A384" s="21" t="n"/>
      <c r="B384" s="20" t="n"/>
      <c r="C384" s="26">
        <f>IF(B384="","",IFERROR(INDEX(備品台帳!$B$5:$B$304,MATCH(B384,備品台帳!$A$5:$A$304,0)),"（台帳に無い番号）"))</f>
        <v/>
      </c>
      <c r="D384" s="9" t="n"/>
      <c r="E384" s="9" t="n"/>
      <c r="F384" s="21" t="n"/>
      <c r="G384" s="21" t="n"/>
      <c r="H384" s="9" t="n"/>
      <c r="I384" s="24">
        <f>IF(B384="","",IF(G384&lt;&gt;"","返却済み",IF(AND(F384&lt;&gt;"",設定!$B$7&gt;F384),"返却遅れ","貸出中")))</f>
        <v/>
      </c>
    </row>
    <row r="385">
      <c r="A385" s="21" t="n"/>
      <c r="B385" s="20" t="n"/>
      <c r="C385" s="26">
        <f>IF(B385="","",IFERROR(INDEX(備品台帳!$B$5:$B$304,MATCH(B385,備品台帳!$A$5:$A$304,0)),"（台帳に無い番号）"))</f>
        <v/>
      </c>
      <c r="D385" s="9" t="n"/>
      <c r="E385" s="9" t="n"/>
      <c r="F385" s="21" t="n"/>
      <c r="G385" s="21" t="n"/>
      <c r="H385" s="9" t="n"/>
      <c r="I385" s="24">
        <f>IF(B385="","",IF(G385&lt;&gt;"","返却済み",IF(AND(F385&lt;&gt;"",設定!$B$7&gt;F385),"返却遅れ","貸出中")))</f>
        <v/>
      </c>
    </row>
    <row r="386">
      <c r="A386" s="21" t="n"/>
      <c r="B386" s="20" t="n"/>
      <c r="C386" s="26">
        <f>IF(B386="","",IFERROR(INDEX(備品台帳!$B$5:$B$304,MATCH(B386,備品台帳!$A$5:$A$304,0)),"（台帳に無い番号）"))</f>
        <v/>
      </c>
      <c r="D386" s="9" t="n"/>
      <c r="E386" s="9" t="n"/>
      <c r="F386" s="21" t="n"/>
      <c r="G386" s="21" t="n"/>
      <c r="H386" s="9" t="n"/>
      <c r="I386" s="24">
        <f>IF(B386="","",IF(G386&lt;&gt;"","返却済み",IF(AND(F386&lt;&gt;"",設定!$B$7&gt;F386),"返却遅れ","貸出中")))</f>
        <v/>
      </c>
    </row>
    <row r="387">
      <c r="A387" s="21" t="n"/>
      <c r="B387" s="20" t="n"/>
      <c r="C387" s="26">
        <f>IF(B387="","",IFERROR(INDEX(備品台帳!$B$5:$B$304,MATCH(B387,備品台帳!$A$5:$A$304,0)),"（台帳に無い番号）"))</f>
        <v/>
      </c>
      <c r="D387" s="9" t="n"/>
      <c r="E387" s="9" t="n"/>
      <c r="F387" s="21" t="n"/>
      <c r="G387" s="21" t="n"/>
      <c r="H387" s="9" t="n"/>
      <c r="I387" s="24">
        <f>IF(B387="","",IF(G387&lt;&gt;"","返却済み",IF(AND(F387&lt;&gt;"",設定!$B$7&gt;F387),"返却遅れ","貸出中")))</f>
        <v/>
      </c>
    </row>
    <row r="388">
      <c r="A388" s="21" t="n"/>
      <c r="B388" s="20" t="n"/>
      <c r="C388" s="26">
        <f>IF(B388="","",IFERROR(INDEX(備品台帳!$B$5:$B$304,MATCH(B388,備品台帳!$A$5:$A$304,0)),"（台帳に無い番号）"))</f>
        <v/>
      </c>
      <c r="D388" s="9" t="n"/>
      <c r="E388" s="9" t="n"/>
      <c r="F388" s="21" t="n"/>
      <c r="G388" s="21" t="n"/>
      <c r="H388" s="9" t="n"/>
      <c r="I388" s="24">
        <f>IF(B388="","",IF(G388&lt;&gt;"","返却済み",IF(AND(F388&lt;&gt;"",設定!$B$7&gt;F388),"返却遅れ","貸出中")))</f>
        <v/>
      </c>
    </row>
    <row r="389">
      <c r="A389" s="21" t="n"/>
      <c r="B389" s="20" t="n"/>
      <c r="C389" s="26">
        <f>IF(B389="","",IFERROR(INDEX(備品台帳!$B$5:$B$304,MATCH(B389,備品台帳!$A$5:$A$304,0)),"（台帳に無い番号）"))</f>
        <v/>
      </c>
      <c r="D389" s="9" t="n"/>
      <c r="E389" s="9" t="n"/>
      <c r="F389" s="21" t="n"/>
      <c r="G389" s="21" t="n"/>
      <c r="H389" s="9" t="n"/>
      <c r="I389" s="24">
        <f>IF(B389="","",IF(G389&lt;&gt;"","返却済み",IF(AND(F389&lt;&gt;"",設定!$B$7&gt;F389),"返却遅れ","貸出中")))</f>
        <v/>
      </c>
    </row>
    <row r="390">
      <c r="A390" s="21" t="n"/>
      <c r="B390" s="20" t="n"/>
      <c r="C390" s="26">
        <f>IF(B390="","",IFERROR(INDEX(備品台帳!$B$5:$B$304,MATCH(B390,備品台帳!$A$5:$A$304,0)),"（台帳に無い番号）"))</f>
        <v/>
      </c>
      <c r="D390" s="9" t="n"/>
      <c r="E390" s="9" t="n"/>
      <c r="F390" s="21" t="n"/>
      <c r="G390" s="21" t="n"/>
      <c r="H390" s="9" t="n"/>
      <c r="I390" s="24">
        <f>IF(B390="","",IF(G390&lt;&gt;"","返却済み",IF(AND(F390&lt;&gt;"",設定!$B$7&gt;F390),"返却遅れ","貸出中")))</f>
        <v/>
      </c>
    </row>
    <row r="391">
      <c r="A391" s="21" t="n"/>
      <c r="B391" s="20" t="n"/>
      <c r="C391" s="26">
        <f>IF(B391="","",IFERROR(INDEX(備品台帳!$B$5:$B$304,MATCH(B391,備品台帳!$A$5:$A$304,0)),"（台帳に無い番号）"))</f>
        <v/>
      </c>
      <c r="D391" s="9" t="n"/>
      <c r="E391" s="9" t="n"/>
      <c r="F391" s="21" t="n"/>
      <c r="G391" s="21" t="n"/>
      <c r="H391" s="9" t="n"/>
      <c r="I391" s="24">
        <f>IF(B391="","",IF(G391&lt;&gt;"","返却済み",IF(AND(F391&lt;&gt;"",設定!$B$7&gt;F391),"返却遅れ","貸出中")))</f>
        <v/>
      </c>
    </row>
    <row r="392">
      <c r="A392" s="21" t="n"/>
      <c r="B392" s="20" t="n"/>
      <c r="C392" s="26">
        <f>IF(B392="","",IFERROR(INDEX(備品台帳!$B$5:$B$304,MATCH(B392,備品台帳!$A$5:$A$304,0)),"（台帳に無い番号）"))</f>
        <v/>
      </c>
      <c r="D392" s="9" t="n"/>
      <c r="E392" s="9" t="n"/>
      <c r="F392" s="21" t="n"/>
      <c r="G392" s="21" t="n"/>
      <c r="H392" s="9" t="n"/>
      <c r="I392" s="24">
        <f>IF(B392="","",IF(G392&lt;&gt;"","返却済み",IF(AND(F392&lt;&gt;"",設定!$B$7&gt;F392),"返却遅れ","貸出中")))</f>
        <v/>
      </c>
    </row>
    <row r="393">
      <c r="A393" s="21" t="n"/>
      <c r="B393" s="20" t="n"/>
      <c r="C393" s="26">
        <f>IF(B393="","",IFERROR(INDEX(備品台帳!$B$5:$B$304,MATCH(B393,備品台帳!$A$5:$A$304,0)),"（台帳に無い番号）"))</f>
        <v/>
      </c>
      <c r="D393" s="9" t="n"/>
      <c r="E393" s="9" t="n"/>
      <c r="F393" s="21" t="n"/>
      <c r="G393" s="21" t="n"/>
      <c r="H393" s="9" t="n"/>
      <c r="I393" s="24">
        <f>IF(B393="","",IF(G393&lt;&gt;"","返却済み",IF(AND(F393&lt;&gt;"",設定!$B$7&gt;F393),"返却遅れ","貸出中")))</f>
        <v/>
      </c>
    </row>
    <row r="394">
      <c r="A394" s="21" t="n"/>
      <c r="B394" s="20" t="n"/>
      <c r="C394" s="26">
        <f>IF(B394="","",IFERROR(INDEX(備品台帳!$B$5:$B$304,MATCH(B394,備品台帳!$A$5:$A$304,0)),"（台帳に無い番号）"))</f>
        <v/>
      </c>
      <c r="D394" s="9" t="n"/>
      <c r="E394" s="9" t="n"/>
      <c r="F394" s="21" t="n"/>
      <c r="G394" s="21" t="n"/>
      <c r="H394" s="9" t="n"/>
      <c r="I394" s="24">
        <f>IF(B394="","",IF(G394&lt;&gt;"","返却済み",IF(AND(F394&lt;&gt;"",設定!$B$7&gt;F394),"返却遅れ","貸出中")))</f>
        <v/>
      </c>
    </row>
    <row r="395">
      <c r="A395" s="21" t="n"/>
      <c r="B395" s="20" t="n"/>
      <c r="C395" s="26">
        <f>IF(B395="","",IFERROR(INDEX(備品台帳!$B$5:$B$304,MATCH(B395,備品台帳!$A$5:$A$304,0)),"（台帳に無い番号）"))</f>
        <v/>
      </c>
      <c r="D395" s="9" t="n"/>
      <c r="E395" s="9" t="n"/>
      <c r="F395" s="21" t="n"/>
      <c r="G395" s="21" t="n"/>
      <c r="H395" s="9" t="n"/>
      <c r="I395" s="24">
        <f>IF(B395="","",IF(G395&lt;&gt;"","返却済み",IF(AND(F395&lt;&gt;"",設定!$B$7&gt;F395),"返却遅れ","貸出中")))</f>
        <v/>
      </c>
    </row>
    <row r="396">
      <c r="A396" s="21" t="n"/>
      <c r="B396" s="20" t="n"/>
      <c r="C396" s="26">
        <f>IF(B396="","",IFERROR(INDEX(備品台帳!$B$5:$B$304,MATCH(B396,備品台帳!$A$5:$A$304,0)),"（台帳に無い番号）"))</f>
        <v/>
      </c>
      <c r="D396" s="9" t="n"/>
      <c r="E396" s="9" t="n"/>
      <c r="F396" s="21" t="n"/>
      <c r="G396" s="21" t="n"/>
      <c r="H396" s="9" t="n"/>
      <c r="I396" s="24">
        <f>IF(B396="","",IF(G396&lt;&gt;"","返却済み",IF(AND(F396&lt;&gt;"",設定!$B$7&gt;F396),"返却遅れ","貸出中")))</f>
        <v/>
      </c>
    </row>
    <row r="397">
      <c r="A397" s="21" t="n"/>
      <c r="B397" s="20" t="n"/>
      <c r="C397" s="26">
        <f>IF(B397="","",IFERROR(INDEX(備品台帳!$B$5:$B$304,MATCH(B397,備品台帳!$A$5:$A$304,0)),"（台帳に無い番号）"))</f>
        <v/>
      </c>
      <c r="D397" s="9" t="n"/>
      <c r="E397" s="9" t="n"/>
      <c r="F397" s="21" t="n"/>
      <c r="G397" s="21" t="n"/>
      <c r="H397" s="9" t="n"/>
      <c r="I397" s="24">
        <f>IF(B397="","",IF(G397&lt;&gt;"","返却済み",IF(AND(F397&lt;&gt;"",設定!$B$7&gt;F397),"返却遅れ","貸出中")))</f>
        <v/>
      </c>
    </row>
    <row r="398">
      <c r="A398" s="21" t="n"/>
      <c r="B398" s="20" t="n"/>
      <c r="C398" s="26">
        <f>IF(B398="","",IFERROR(INDEX(備品台帳!$B$5:$B$304,MATCH(B398,備品台帳!$A$5:$A$304,0)),"（台帳に無い番号）"))</f>
        <v/>
      </c>
      <c r="D398" s="9" t="n"/>
      <c r="E398" s="9" t="n"/>
      <c r="F398" s="21" t="n"/>
      <c r="G398" s="21" t="n"/>
      <c r="H398" s="9" t="n"/>
      <c r="I398" s="24">
        <f>IF(B398="","",IF(G398&lt;&gt;"","返却済み",IF(AND(F398&lt;&gt;"",設定!$B$7&gt;F398),"返却遅れ","貸出中")))</f>
        <v/>
      </c>
    </row>
    <row r="399">
      <c r="A399" s="21" t="n"/>
      <c r="B399" s="20" t="n"/>
      <c r="C399" s="26">
        <f>IF(B399="","",IFERROR(INDEX(備品台帳!$B$5:$B$304,MATCH(B399,備品台帳!$A$5:$A$304,0)),"（台帳に無い番号）"))</f>
        <v/>
      </c>
      <c r="D399" s="9" t="n"/>
      <c r="E399" s="9" t="n"/>
      <c r="F399" s="21" t="n"/>
      <c r="G399" s="21" t="n"/>
      <c r="H399" s="9" t="n"/>
      <c r="I399" s="24">
        <f>IF(B399="","",IF(G399&lt;&gt;"","返却済み",IF(AND(F399&lt;&gt;"",設定!$B$7&gt;F399),"返却遅れ","貸出中")))</f>
        <v/>
      </c>
    </row>
    <row r="400">
      <c r="A400" s="21" t="n"/>
      <c r="B400" s="20" t="n"/>
      <c r="C400" s="26">
        <f>IF(B400="","",IFERROR(INDEX(備品台帳!$B$5:$B$304,MATCH(B400,備品台帳!$A$5:$A$304,0)),"（台帳に無い番号）"))</f>
        <v/>
      </c>
      <c r="D400" s="9" t="n"/>
      <c r="E400" s="9" t="n"/>
      <c r="F400" s="21" t="n"/>
      <c r="G400" s="21" t="n"/>
      <c r="H400" s="9" t="n"/>
      <c r="I400" s="24">
        <f>IF(B400="","",IF(G400&lt;&gt;"","返却済み",IF(AND(F400&lt;&gt;"",設定!$B$7&gt;F400),"返却遅れ","貸出中")))</f>
        <v/>
      </c>
    </row>
    <row r="401">
      <c r="A401" s="21" t="n"/>
      <c r="B401" s="20" t="n"/>
      <c r="C401" s="26">
        <f>IF(B401="","",IFERROR(INDEX(備品台帳!$B$5:$B$304,MATCH(B401,備品台帳!$A$5:$A$304,0)),"（台帳に無い番号）"))</f>
        <v/>
      </c>
      <c r="D401" s="9" t="n"/>
      <c r="E401" s="9" t="n"/>
      <c r="F401" s="21" t="n"/>
      <c r="G401" s="21" t="n"/>
      <c r="H401" s="9" t="n"/>
      <c r="I401" s="24">
        <f>IF(B401="","",IF(G401&lt;&gt;"","返却済み",IF(AND(F401&lt;&gt;"",設定!$B$7&gt;F401),"返却遅れ","貸出中")))</f>
        <v/>
      </c>
    </row>
    <row r="402">
      <c r="A402" s="21" t="n"/>
      <c r="B402" s="20" t="n"/>
      <c r="C402" s="26">
        <f>IF(B402="","",IFERROR(INDEX(備品台帳!$B$5:$B$304,MATCH(B402,備品台帳!$A$5:$A$304,0)),"（台帳に無い番号）"))</f>
        <v/>
      </c>
      <c r="D402" s="9" t="n"/>
      <c r="E402" s="9" t="n"/>
      <c r="F402" s="21" t="n"/>
      <c r="G402" s="21" t="n"/>
      <c r="H402" s="9" t="n"/>
      <c r="I402" s="24">
        <f>IF(B402="","",IF(G402&lt;&gt;"","返却済み",IF(AND(F402&lt;&gt;"",設定!$B$7&gt;F402),"返却遅れ","貸出中")))</f>
        <v/>
      </c>
    </row>
    <row r="403">
      <c r="A403" s="21" t="n"/>
      <c r="B403" s="20" t="n"/>
      <c r="C403" s="26">
        <f>IF(B403="","",IFERROR(INDEX(備品台帳!$B$5:$B$304,MATCH(B403,備品台帳!$A$5:$A$304,0)),"（台帳に無い番号）"))</f>
        <v/>
      </c>
      <c r="D403" s="9" t="n"/>
      <c r="E403" s="9" t="n"/>
      <c r="F403" s="21" t="n"/>
      <c r="G403" s="21" t="n"/>
      <c r="H403" s="9" t="n"/>
      <c r="I403" s="24">
        <f>IF(B403="","",IF(G403&lt;&gt;"","返却済み",IF(AND(F403&lt;&gt;"",設定!$B$7&gt;F403),"返却遅れ","貸出中")))</f>
        <v/>
      </c>
    </row>
    <row r="404">
      <c r="A404" s="21" t="n"/>
      <c r="B404" s="20" t="n"/>
      <c r="C404" s="26">
        <f>IF(B404="","",IFERROR(INDEX(備品台帳!$B$5:$B$304,MATCH(B404,備品台帳!$A$5:$A$304,0)),"（台帳に無い番号）"))</f>
        <v/>
      </c>
      <c r="D404" s="9" t="n"/>
      <c r="E404" s="9" t="n"/>
      <c r="F404" s="21" t="n"/>
      <c r="G404" s="21" t="n"/>
      <c r="H404" s="9" t="n"/>
      <c r="I404" s="24">
        <f>IF(B404="","",IF(G404&lt;&gt;"","返却済み",IF(AND(F404&lt;&gt;"",設定!$B$7&gt;F404),"返却遅れ","貸出中")))</f>
        <v/>
      </c>
    </row>
  </sheetData>
  <conditionalFormatting sqref="I5:I404">
    <cfRule type="expression" priority="1" dxfId="0">
      <formula>$I5="返却遅れ"</formula>
    </cfRule>
  </conditionalFormatting>
  <dataValidations count="2">
    <dataValidation sqref="B5:B404" showDropDown="0" showInputMessage="0" showErrorMessage="0" allowBlank="1" type="list">
      <formula1>=備品台帳!$A$5:$A$304</formula1>
    </dataValidation>
    <dataValidation sqref="H5:H404" showDropDown="0" showInputMessage="0" showErrorMessage="0" allowBlank="1" type="list">
      <formula1>"問題なし,汚れ・傷あり,故障あり,付属品不足"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H3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1" customWidth="1" min="3" max="3"/>
    <col width="14" customWidth="1" min="4" max="4"/>
    <col width="14" customWidth="1" min="5" max="5"/>
    <col width="11" customWidth="1" min="6" max="6"/>
    <col width="9" customWidth="1" min="7" max="7"/>
    <col width="24" customWidth="1" min="8" max="8"/>
  </cols>
  <sheetData>
    <row r="1">
      <c r="A1" s="6" t="inlineStr">
        <is>
          <t>棚卸</t>
        </is>
      </c>
    </row>
    <row r="2">
      <c r="A2" s="7" t="inlineStr">
        <is>
          <t>台帳の備品が自動で並びます（廃棄済みも表示）。現物を見て「確認」に ○／×（見つからない）／場所違い を付けます。</t>
        </is>
      </c>
    </row>
    <row r="3">
      <c r="A3" s="8" t="inlineStr">
        <is>
          <t>棚卸日</t>
        </is>
      </c>
      <c r="B3" s="11" t="n"/>
      <c r="C3" s="8" t="inlineStr">
        <is>
          <t>担当</t>
        </is>
      </c>
      <c r="D3" s="9" t="n"/>
    </row>
    <row r="5" ht="30" customHeight="1">
      <c r="A5" s="13" t="inlineStr">
        <is>
          <t>管理番号</t>
        </is>
      </c>
      <c r="B5" s="13" t="inlineStr">
        <is>
          <t>品名</t>
        </is>
      </c>
      <c r="C5" s="13" t="inlineStr">
        <is>
          <t>部署</t>
        </is>
      </c>
      <c r="D5" s="13" t="inlineStr">
        <is>
          <t>担当者</t>
        </is>
      </c>
      <c r="E5" s="13" t="inlineStr">
        <is>
          <t>台帳の設置場所</t>
        </is>
      </c>
      <c r="F5" s="13" t="inlineStr">
        <is>
          <t>状態</t>
        </is>
      </c>
      <c r="G5" s="13" t="inlineStr">
        <is>
          <t>確認</t>
        </is>
      </c>
      <c r="H5" s="13" t="inlineStr">
        <is>
          <t>実際の場所・メモ</t>
        </is>
      </c>
    </row>
    <row r="6">
      <c r="A6" s="19">
        <f>IF(備品台帳!A5="","",備品台帳!A5)</f>
        <v/>
      </c>
      <c r="B6" s="25">
        <f>IF(備品台帳!B5="","",備品台帳!B5)</f>
        <v/>
      </c>
      <c r="C6" s="25">
        <f>IF(備品台帳!E5="","",備品台帳!E5)</f>
        <v/>
      </c>
      <c r="D6" s="25">
        <f>IF(備品台帳!F5="","",備品台帳!F5)</f>
        <v/>
      </c>
      <c r="E6" s="25">
        <f>IF(備品台帳!G5="","",備品台帳!G5)</f>
        <v/>
      </c>
      <c r="F6" s="19">
        <f>IF(備品台帳!J5="","",備品台帳!J5)</f>
        <v/>
      </c>
      <c r="G6" s="14" t="inlineStr">
        <is>
          <t>○</t>
        </is>
      </c>
      <c r="H6" s="15" t="n"/>
    </row>
    <row r="7">
      <c r="A7" s="24">
        <f>IF(備品台帳!A6="","",備品台帳!A6)</f>
        <v/>
      </c>
      <c r="B7" s="26">
        <f>IF(備品台帳!B6="","",備品台帳!B6)</f>
        <v/>
      </c>
      <c r="C7" s="26">
        <f>IF(備品台帳!E6="","",備品台帳!E6)</f>
        <v/>
      </c>
      <c r="D7" s="26">
        <f>IF(備品台帳!F6="","",備品台帳!F6)</f>
        <v/>
      </c>
      <c r="E7" s="26">
        <f>IF(備品台帳!G6="","",備品台帳!G6)</f>
        <v/>
      </c>
      <c r="F7" s="24">
        <f>IF(備品台帳!J6="","",備品台帳!J6)</f>
        <v/>
      </c>
      <c r="G7" s="20" t="n"/>
      <c r="H7" s="9" t="n"/>
    </row>
    <row r="8">
      <c r="A8" s="24">
        <f>IF(備品台帳!A7="","",備品台帳!A7)</f>
        <v/>
      </c>
      <c r="B8" s="26">
        <f>IF(備品台帳!B7="","",備品台帳!B7)</f>
        <v/>
      </c>
      <c r="C8" s="26">
        <f>IF(備品台帳!E7="","",備品台帳!E7)</f>
        <v/>
      </c>
      <c r="D8" s="26">
        <f>IF(備品台帳!F7="","",備品台帳!F7)</f>
        <v/>
      </c>
      <c r="E8" s="26">
        <f>IF(備品台帳!G7="","",備品台帳!G7)</f>
        <v/>
      </c>
      <c r="F8" s="24">
        <f>IF(備品台帳!J7="","",備品台帳!J7)</f>
        <v/>
      </c>
      <c r="G8" s="20" t="n"/>
      <c r="H8" s="9" t="n"/>
    </row>
    <row r="9">
      <c r="A9" s="24">
        <f>IF(備品台帳!A8="","",備品台帳!A8)</f>
        <v/>
      </c>
      <c r="B9" s="26">
        <f>IF(備品台帳!B8="","",備品台帳!B8)</f>
        <v/>
      </c>
      <c r="C9" s="26">
        <f>IF(備品台帳!E8="","",備品台帳!E8)</f>
        <v/>
      </c>
      <c r="D9" s="26">
        <f>IF(備品台帳!F8="","",備品台帳!F8)</f>
        <v/>
      </c>
      <c r="E9" s="26">
        <f>IF(備品台帳!G8="","",備品台帳!G8)</f>
        <v/>
      </c>
      <c r="F9" s="24">
        <f>IF(備品台帳!J8="","",備品台帳!J8)</f>
        <v/>
      </c>
      <c r="G9" s="20" t="n"/>
      <c r="H9" s="9" t="n"/>
    </row>
    <row r="10">
      <c r="A10" s="24">
        <f>IF(備品台帳!A9="","",備品台帳!A9)</f>
        <v/>
      </c>
      <c r="B10" s="26">
        <f>IF(備品台帳!B9="","",備品台帳!B9)</f>
        <v/>
      </c>
      <c r="C10" s="26">
        <f>IF(備品台帳!E9="","",備品台帳!E9)</f>
        <v/>
      </c>
      <c r="D10" s="26">
        <f>IF(備品台帳!F9="","",備品台帳!F9)</f>
        <v/>
      </c>
      <c r="E10" s="26">
        <f>IF(備品台帳!G9="","",備品台帳!G9)</f>
        <v/>
      </c>
      <c r="F10" s="24">
        <f>IF(備品台帳!J9="","",備品台帳!J9)</f>
        <v/>
      </c>
      <c r="G10" s="20" t="n"/>
      <c r="H10" s="9" t="n"/>
    </row>
    <row r="11">
      <c r="A11" s="24">
        <f>IF(備品台帳!A10="","",備品台帳!A10)</f>
        <v/>
      </c>
      <c r="B11" s="26">
        <f>IF(備品台帳!B10="","",備品台帳!B10)</f>
        <v/>
      </c>
      <c r="C11" s="26">
        <f>IF(備品台帳!E10="","",備品台帳!E10)</f>
        <v/>
      </c>
      <c r="D11" s="26">
        <f>IF(備品台帳!F10="","",備品台帳!F10)</f>
        <v/>
      </c>
      <c r="E11" s="26">
        <f>IF(備品台帳!G10="","",備品台帳!G10)</f>
        <v/>
      </c>
      <c r="F11" s="24">
        <f>IF(備品台帳!J10="","",備品台帳!J10)</f>
        <v/>
      </c>
      <c r="G11" s="20" t="n"/>
      <c r="H11" s="9" t="n"/>
    </row>
    <row r="12">
      <c r="A12" s="24">
        <f>IF(備品台帳!A11="","",備品台帳!A11)</f>
        <v/>
      </c>
      <c r="B12" s="26">
        <f>IF(備品台帳!B11="","",備品台帳!B11)</f>
        <v/>
      </c>
      <c r="C12" s="26">
        <f>IF(備品台帳!E11="","",備品台帳!E11)</f>
        <v/>
      </c>
      <c r="D12" s="26">
        <f>IF(備品台帳!F11="","",備品台帳!F11)</f>
        <v/>
      </c>
      <c r="E12" s="26">
        <f>IF(備品台帳!G11="","",備品台帳!G11)</f>
        <v/>
      </c>
      <c r="F12" s="24">
        <f>IF(備品台帳!J11="","",備品台帳!J11)</f>
        <v/>
      </c>
      <c r="G12" s="20" t="n"/>
      <c r="H12" s="9" t="n"/>
    </row>
    <row r="13">
      <c r="A13" s="24">
        <f>IF(備品台帳!A12="","",備品台帳!A12)</f>
        <v/>
      </c>
      <c r="B13" s="26">
        <f>IF(備品台帳!B12="","",備品台帳!B12)</f>
        <v/>
      </c>
      <c r="C13" s="26">
        <f>IF(備品台帳!E12="","",備品台帳!E12)</f>
        <v/>
      </c>
      <c r="D13" s="26">
        <f>IF(備品台帳!F12="","",備品台帳!F12)</f>
        <v/>
      </c>
      <c r="E13" s="26">
        <f>IF(備品台帳!G12="","",備品台帳!G12)</f>
        <v/>
      </c>
      <c r="F13" s="24">
        <f>IF(備品台帳!J12="","",備品台帳!J12)</f>
        <v/>
      </c>
      <c r="G13" s="20" t="n"/>
      <c r="H13" s="9" t="n"/>
    </row>
    <row r="14">
      <c r="A14" s="24">
        <f>IF(備品台帳!A13="","",備品台帳!A13)</f>
        <v/>
      </c>
      <c r="B14" s="26">
        <f>IF(備品台帳!B13="","",備品台帳!B13)</f>
        <v/>
      </c>
      <c r="C14" s="26">
        <f>IF(備品台帳!E13="","",備品台帳!E13)</f>
        <v/>
      </c>
      <c r="D14" s="26">
        <f>IF(備品台帳!F13="","",備品台帳!F13)</f>
        <v/>
      </c>
      <c r="E14" s="26">
        <f>IF(備品台帳!G13="","",備品台帳!G13)</f>
        <v/>
      </c>
      <c r="F14" s="24">
        <f>IF(備品台帳!J13="","",備品台帳!J13)</f>
        <v/>
      </c>
      <c r="G14" s="20" t="n"/>
      <c r="H14" s="9" t="n"/>
    </row>
    <row r="15">
      <c r="A15" s="24">
        <f>IF(備品台帳!A14="","",備品台帳!A14)</f>
        <v/>
      </c>
      <c r="B15" s="26">
        <f>IF(備品台帳!B14="","",備品台帳!B14)</f>
        <v/>
      </c>
      <c r="C15" s="26">
        <f>IF(備品台帳!E14="","",備品台帳!E14)</f>
        <v/>
      </c>
      <c r="D15" s="26">
        <f>IF(備品台帳!F14="","",備品台帳!F14)</f>
        <v/>
      </c>
      <c r="E15" s="26">
        <f>IF(備品台帳!G14="","",備品台帳!G14)</f>
        <v/>
      </c>
      <c r="F15" s="24">
        <f>IF(備品台帳!J14="","",備品台帳!J14)</f>
        <v/>
      </c>
      <c r="G15" s="20" t="n"/>
      <c r="H15" s="9" t="n"/>
    </row>
    <row r="16">
      <c r="A16" s="24">
        <f>IF(備品台帳!A15="","",備品台帳!A15)</f>
        <v/>
      </c>
      <c r="B16" s="26">
        <f>IF(備品台帳!B15="","",備品台帳!B15)</f>
        <v/>
      </c>
      <c r="C16" s="26">
        <f>IF(備品台帳!E15="","",備品台帳!E15)</f>
        <v/>
      </c>
      <c r="D16" s="26">
        <f>IF(備品台帳!F15="","",備品台帳!F15)</f>
        <v/>
      </c>
      <c r="E16" s="26">
        <f>IF(備品台帳!G15="","",備品台帳!G15)</f>
        <v/>
      </c>
      <c r="F16" s="24">
        <f>IF(備品台帳!J15="","",備品台帳!J15)</f>
        <v/>
      </c>
      <c r="G16" s="20" t="n"/>
      <c r="H16" s="9" t="n"/>
    </row>
    <row r="17">
      <c r="A17" s="24">
        <f>IF(備品台帳!A16="","",備品台帳!A16)</f>
        <v/>
      </c>
      <c r="B17" s="26">
        <f>IF(備品台帳!B16="","",備品台帳!B16)</f>
        <v/>
      </c>
      <c r="C17" s="26">
        <f>IF(備品台帳!E16="","",備品台帳!E16)</f>
        <v/>
      </c>
      <c r="D17" s="26">
        <f>IF(備品台帳!F16="","",備品台帳!F16)</f>
        <v/>
      </c>
      <c r="E17" s="26">
        <f>IF(備品台帳!G16="","",備品台帳!G16)</f>
        <v/>
      </c>
      <c r="F17" s="24">
        <f>IF(備品台帳!J16="","",備品台帳!J16)</f>
        <v/>
      </c>
      <c r="G17" s="20" t="n"/>
      <c r="H17" s="9" t="n"/>
    </row>
    <row r="18">
      <c r="A18" s="24">
        <f>IF(備品台帳!A17="","",備品台帳!A17)</f>
        <v/>
      </c>
      <c r="B18" s="26">
        <f>IF(備品台帳!B17="","",備品台帳!B17)</f>
        <v/>
      </c>
      <c r="C18" s="26">
        <f>IF(備品台帳!E17="","",備品台帳!E17)</f>
        <v/>
      </c>
      <c r="D18" s="26">
        <f>IF(備品台帳!F17="","",備品台帳!F17)</f>
        <v/>
      </c>
      <c r="E18" s="26">
        <f>IF(備品台帳!G17="","",備品台帳!G17)</f>
        <v/>
      </c>
      <c r="F18" s="24">
        <f>IF(備品台帳!J17="","",備品台帳!J17)</f>
        <v/>
      </c>
      <c r="G18" s="20" t="n"/>
      <c r="H18" s="9" t="n"/>
    </row>
    <row r="19">
      <c r="A19" s="24">
        <f>IF(備品台帳!A18="","",備品台帳!A18)</f>
        <v/>
      </c>
      <c r="B19" s="26">
        <f>IF(備品台帳!B18="","",備品台帳!B18)</f>
        <v/>
      </c>
      <c r="C19" s="26">
        <f>IF(備品台帳!E18="","",備品台帳!E18)</f>
        <v/>
      </c>
      <c r="D19" s="26">
        <f>IF(備品台帳!F18="","",備品台帳!F18)</f>
        <v/>
      </c>
      <c r="E19" s="26">
        <f>IF(備品台帳!G18="","",備品台帳!G18)</f>
        <v/>
      </c>
      <c r="F19" s="24">
        <f>IF(備品台帳!J18="","",備品台帳!J18)</f>
        <v/>
      </c>
      <c r="G19" s="20" t="n"/>
      <c r="H19" s="9" t="n"/>
    </row>
    <row r="20">
      <c r="A20" s="24">
        <f>IF(備品台帳!A19="","",備品台帳!A19)</f>
        <v/>
      </c>
      <c r="B20" s="26">
        <f>IF(備品台帳!B19="","",備品台帳!B19)</f>
        <v/>
      </c>
      <c r="C20" s="26">
        <f>IF(備品台帳!E19="","",備品台帳!E19)</f>
        <v/>
      </c>
      <c r="D20" s="26">
        <f>IF(備品台帳!F19="","",備品台帳!F19)</f>
        <v/>
      </c>
      <c r="E20" s="26">
        <f>IF(備品台帳!G19="","",備品台帳!G19)</f>
        <v/>
      </c>
      <c r="F20" s="24">
        <f>IF(備品台帳!J19="","",備品台帳!J19)</f>
        <v/>
      </c>
      <c r="G20" s="20" t="n"/>
      <c r="H20" s="9" t="n"/>
    </row>
    <row r="21">
      <c r="A21" s="24">
        <f>IF(備品台帳!A20="","",備品台帳!A20)</f>
        <v/>
      </c>
      <c r="B21" s="26">
        <f>IF(備品台帳!B20="","",備品台帳!B20)</f>
        <v/>
      </c>
      <c r="C21" s="26">
        <f>IF(備品台帳!E20="","",備品台帳!E20)</f>
        <v/>
      </c>
      <c r="D21" s="26">
        <f>IF(備品台帳!F20="","",備品台帳!F20)</f>
        <v/>
      </c>
      <c r="E21" s="26">
        <f>IF(備品台帳!G20="","",備品台帳!G20)</f>
        <v/>
      </c>
      <c r="F21" s="24">
        <f>IF(備品台帳!J20="","",備品台帳!J20)</f>
        <v/>
      </c>
      <c r="G21" s="20" t="n"/>
      <c r="H21" s="9" t="n"/>
    </row>
    <row r="22">
      <c r="A22" s="24">
        <f>IF(備品台帳!A21="","",備品台帳!A21)</f>
        <v/>
      </c>
      <c r="B22" s="26">
        <f>IF(備品台帳!B21="","",備品台帳!B21)</f>
        <v/>
      </c>
      <c r="C22" s="26">
        <f>IF(備品台帳!E21="","",備品台帳!E21)</f>
        <v/>
      </c>
      <c r="D22" s="26">
        <f>IF(備品台帳!F21="","",備品台帳!F21)</f>
        <v/>
      </c>
      <c r="E22" s="26">
        <f>IF(備品台帳!G21="","",備品台帳!G21)</f>
        <v/>
      </c>
      <c r="F22" s="24">
        <f>IF(備品台帳!J21="","",備品台帳!J21)</f>
        <v/>
      </c>
      <c r="G22" s="20" t="n"/>
      <c r="H22" s="9" t="n"/>
    </row>
    <row r="23">
      <c r="A23" s="24">
        <f>IF(備品台帳!A22="","",備品台帳!A22)</f>
        <v/>
      </c>
      <c r="B23" s="26">
        <f>IF(備品台帳!B22="","",備品台帳!B22)</f>
        <v/>
      </c>
      <c r="C23" s="26">
        <f>IF(備品台帳!E22="","",備品台帳!E22)</f>
        <v/>
      </c>
      <c r="D23" s="26">
        <f>IF(備品台帳!F22="","",備品台帳!F22)</f>
        <v/>
      </c>
      <c r="E23" s="26">
        <f>IF(備品台帳!G22="","",備品台帳!G22)</f>
        <v/>
      </c>
      <c r="F23" s="24">
        <f>IF(備品台帳!J22="","",備品台帳!J22)</f>
        <v/>
      </c>
      <c r="G23" s="20" t="n"/>
      <c r="H23" s="9" t="n"/>
    </row>
    <row r="24">
      <c r="A24" s="24">
        <f>IF(備品台帳!A23="","",備品台帳!A23)</f>
        <v/>
      </c>
      <c r="B24" s="26">
        <f>IF(備品台帳!B23="","",備品台帳!B23)</f>
        <v/>
      </c>
      <c r="C24" s="26">
        <f>IF(備品台帳!E23="","",備品台帳!E23)</f>
        <v/>
      </c>
      <c r="D24" s="26">
        <f>IF(備品台帳!F23="","",備品台帳!F23)</f>
        <v/>
      </c>
      <c r="E24" s="26">
        <f>IF(備品台帳!G23="","",備品台帳!G23)</f>
        <v/>
      </c>
      <c r="F24" s="24">
        <f>IF(備品台帳!J23="","",備品台帳!J23)</f>
        <v/>
      </c>
      <c r="G24" s="20" t="n"/>
      <c r="H24" s="9" t="n"/>
    </row>
    <row r="25">
      <c r="A25" s="24">
        <f>IF(備品台帳!A24="","",備品台帳!A24)</f>
        <v/>
      </c>
      <c r="B25" s="26">
        <f>IF(備品台帳!B24="","",備品台帳!B24)</f>
        <v/>
      </c>
      <c r="C25" s="26">
        <f>IF(備品台帳!E24="","",備品台帳!E24)</f>
        <v/>
      </c>
      <c r="D25" s="26">
        <f>IF(備品台帳!F24="","",備品台帳!F24)</f>
        <v/>
      </c>
      <c r="E25" s="26">
        <f>IF(備品台帳!G24="","",備品台帳!G24)</f>
        <v/>
      </c>
      <c r="F25" s="24">
        <f>IF(備品台帳!J24="","",備品台帳!J24)</f>
        <v/>
      </c>
      <c r="G25" s="20" t="n"/>
      <c r="H25" s="9" t="n"/>
    </row>
    <row r="26">
      <c r="A26" s="24">
        <f>IF(備品台帳!A25="","",備品台帳!A25)</f>
        <v/>
      </c>
      <c r="B26" s="26">
        <f>IF(備品台帳!B25="","",備品台帳!B25)</f>
        <v/>
      </c>
      <c r="C26" s="26">
        <f>IF(備品台帳!E25="","",備品台帳!E25)</f>
        <v/>
      </c>
      <c r="D26" s="26">
        <f>IF(備品台帳!F25="","",備品台帳!F25)</f>
        <v/>
      </c>
      <c r="E26" s="26">
        <f>IF(備品台帳!G25="","",備品台帳!G25)</f>
        <v/>
      </c>
      <c r="F26" s="24">
        <f>IF(備品台帳!J25="","",備品台帳!J25)</f>
        <v/>
      </c>
      <c r="G26" s="20" t="n"/>
      <c r="H26" s="9" t="n"/>
    </row>
    <row r="27">
      <c r="A27" s="24">
        <f>IF(備品台帳!A26="","",備品台帳!A26)</f>
        <v/>
      </c>
      <c r="B27" s="26">
        <f>IF(備品台帳!B26="","",備品台帳!B26)</f>
        <v/>
      </c>
      <c r="C27" s="26">
        <f>IF(備品台帳!E26="","",備品台帳!E26)</f>
        <v/>
      </c>
      <c r="D27" s="26">
        <f>IF(備品台帳!F26="","",備品台帳!F26)</f>
        <v/>
      </c>
      <c r="E27" s="26">
        <f>IF(備品台帳!G26="","",備品台帳!G26)</f>
        <v/>
      </c>
      <c r="F27" s="24">
        <f>IF(備品台帳!J26="","",備品台帳!J26)</f>
        <v/>
      </c>
      <c r="G27" s="20" t="n"/>
      <c r="H27" s="9" t="n"/>
    </row>
    <row r="28">
      <c r="A28" s="24">
        <f>IF(備品台帳!A27="","",備品台帳!A27)</f>
        <v/>
      </c>
      <c r="B28" s="26">
        <f>IF(備品台帳!B27="","",備品台帳!B27)</f>
        <v/>
      </c>
      <c r="C28" s="26">
        <f>IF(備品台帳!E27="","",備品台帳!E27)</f>
        <v/>
      </c>
      <c r="D28" s="26">
        <f>IF(備品台帳!F27="","",備品台帳!F27)</f>
        <v/>
      </c>
      <c r="E28" s="26">
        <f>IF(備品台帳!G27="","",備品台帳!G27)</f>
        <v/>
      </c>
      <c r="F28" s="24">
        <f>IF(備品台帳!J27="","",備品台帳!J27)</f>
        <v/>
      </c>
      <c r="G28" s="20" t="n"/>
      <c r="H28" s="9" t="n"/>
    </row>
    <row r="29">
      <c r="A29" s="24">
        <f>IF(備品台帳!A28="","",備品台帳!A28)</f>
        <v/>
      </c>
      <c r="B29" s="26">
        <f>IF(備品台帳!B28="","",備品台帳!B28)</f>
        <v/>
      </c>
      <c r="C29" s="26">
        <f>IF(備品台帳!E28="","",備品台帳!E28)</f>
        <v/>
      </c>
      <c r="D29" s="26">
        <f>IF(備品台帳!F28="","",備品台帳!F28)</f>
        <v/>
      </c>
      <c r="E29" s="26">
        <f>IF(備品台帳!G28="","",備品台帳!G28)</f>
        <v/>
      </c>
      <c r="F29" s="24">
        <f>IF(備品台帳!J28="","",備品台帳!J28)</f>
        <v/>
      </c>
      <c r="G29" s="20" t="n"/>
      <c r="H29" s="9" t="n"/>
    </row>
    <row r="30">
      <c r="A30" s="24">
        <f>IF(備品台帳!A29="","",備品台帳!A29)</f>
        <v/>
      </c>
      <c r="B30" s="26">
        <f>IF(備品台帳!B29="","",備品台帳!B29)</f>
        <v/>
      </c>
      <c r="C30" s="26">
        <f>IF(備品台帳!E29="","",備品台帳!E29)</f>
        <v/>
      </c>
      <c r="D30" s="26">
        <f>IF(備品台帳!F29="","",備品台帳!F29)</f>
        <v/>
      </c>
      <c r="E30" s="26">
        <f>IF(備品台帳!G29="","",備品台帳!G29)</f>
        <v/>
      </c>
      <c r="F30" s="24">
        <f>IF(備品台帳!J29="","",備品台帳!J29)</f>
        <v/>
      </c>
      <c r="G30" s="20" t="n"/>
      <c r="H30" s="9" t="n"/>
    </row>
    <row r="31">
      <c r="A31" s="24">
        <f>IF(備品台帳!A30="","",備品台帳!A30)</f>
        <v/>
      </c>
      <c r="B31" s="26">
        <f>IF(備品台帳!B30="","",備品台帳!B30)</f>
        <v/>
      </c>
      <c r="C31" s="26">
        <f>IF(備品台帳!E30="","",備品台帳!E30)</f>
        <v/>
      </c>
      <c r="D31" s="26">
        <f>IF(備品台帳!F30="","",備品台帳!F30)</f>
        <v/>
      </c>
      <c r="E31" s="26">
        <f>IF(備品台帳!G30="","",備品台帳!G30)</f>
        <v/>
      </c>
      <c r="F31" s="24">
        <f>IF(備品台帳!J30="","",備品台帳!J30)</f>
        <v/>
      </c>
      <c r="G31" s="20" t="n"/>
      <c r="H31" s="9" t="n"/>
    </row>
    <row r="32">
      <c r="A32" s="24">
        <f>IF(備品台帳!A31="","",備品台帳!A31)</f>
        <v/>
      </c>
      <c r="B32" s="26">
        <f>IF(備品台帳!B31="","",備品台帳!B31)</f>
        <v/>
      </c>
      <c r="C32" s="26">
        <f>IF(備品台帳!E31="","",備品台帳!E31)</f>
        <v/>
      </c>
      <c r="D32" s="26">
        <f>IF(備品台帳!F31="","",備品台帳!F31)</f>
        <v/>
      </c>
      <c r="E32" s="26">
        <f>IF(備品台帳!G31="","",備品台帳!G31)</f>
        <v/>
      </c>
      <c r="F32" s="24">
        <f>IF(備品台帳!J31="","",備品台帳!J31)</f>
        <v/>
      </c>
      <c r="G32" s="20" t="n"/>
      <c r="H32" s="9" t="n"/>
    </row>
    <row r="33">
      <c r="A33" s="24">
        <f>IF(備品台帳!A32="","",備品台帳!A32)</f>
        <v/>
      </c>
      <c r="B33" s="26">
        <f>IF(備品台帳!B32="","",備品台帳!B32)</f>
        <v/>
      </c>
      <c r="C33" s="26">
        <f>IF(備品台帳!E32="","",備品台帳!E32)</f>
        <v/>
      </c>
      <c r="D33" s="26">
        <f>IF(備品台帳!F32="","",備品台帳!F32)</f>
        <v/>
      </c>
      <c r="E33" s="26">
        <f>IF(備品台帳!G32="","",備品台帳!G32)</f>
        <v/>
      </c>
      <c r="F33" s="24">
        <f>IF(備品台帳!J32="","",備品台帳!J32)</f>
        <v/>
      </c>
      <c r="G33" s="20" t="n"/>
      <c r="H33" s="9" t="n"/>
    </row>
    <row r="34">
      <c r="A34" s="24">
        <f>IF(備品台帳!A33="","",備品台帳!A33)</f>
        <v/>
      </c>
      <c r="B34" s="26">
        <f>IF(備品台帳!B33="","",備品台帳!B33)</f>
        <v/>
      </c>
      <c r="C34" s="26">
        <f>IF(備品台帳!E33="","",備品台帳!E33)</f>
        <v/>
      </c>
      <c r="D34" s="26">
        <f>IF(備品台帳!F33="","",備品台帳!F33)</f>
        <v/>
      </c>
      <c r="E34" s="26">
        <f>IF(備品台帳!G33="","",備品台帳!G33)</f>
        <v/>
      </c>
      <c r="F34" s="24">
        <f>IF(備品台帳!J33="","",備品台帳!J33)</f>
        <v/>
      </c>
      <c r="G34" s="20" t="n"/>
      <c r="H34" s="9" t="n"/>
    </row>
    <row r="35">
      <c r="A35" s="24">
        <f>IF(備品台帳!A34="","",備品台帳!A34)</f>
        <v/>
      </c>
      <c r="B35" s="26">
        <f>IF(備品台帳!B34="","",備品台帳!B34)</f>
        <v/>
      </c>
      <c r="C35" s="26">
        <f>IF(備品台帳!E34="","",備品台帳!E34)</f>
        <v/>
      </c>
      <c r="D35" s="26">
        <f>IF(備品台帳!F34="","",備品台帳!F34)</f>
        <v/>
      </c>
      <c r="E35" s="26">
        <f>IF(備品台帳!G34="","",備品台帳!G34)</f>
        <v/>
      </c>
      <c r="F35" s="24">
        <f>IF(備品台帳!J34="","",備品台帳!J34)</f>
        <v/>
      </c>
      <c r="G35" s="20" t="n"/>
      <c r="H35" s="9" t="n"/>
    </row>
    <row r="36">
      <c r="A36" s="24">
        <f>IF(備品台帳!A35="","",備品台帳!A35)</f>
        <v/>
      </c>
      <c r="B36" s="26">
        <f>IF(備品台帳!B35="","",備品台帳!B35)</f>
        <v/>
      </c>
      <c r="C36" s="26">
        <f>IF(備品台帳!E35="","",備品台帳!E35)</f>
        <v/>
      </c>
      <c r="D36" s="26">
        <f>IF(備品台帳!F35="","",備品台帳!F35)</f>
        <v/>
      </c>
      <c r="E36" s="26">
        <f>IF(備品台帳!G35="","",備品台帳!G35)</f>
        <v/>
      </c>
      <c r="F36" s="24">
        <f>IF(備品台帳!J35="","",備品台帳!J35)</f>
        <v/>
      </c>
      <c r="G36" s="20" t="n"/>
      <c r="H36" s="9" t="n"/>
    </row>
    <row r="37">
      <c r="A37" s="24">
        <f>IF(備品台帳!A36="","",備品台帳!A36)</f>
        <v/>
      </c>
      <c r="B37" s="26">
        <f>IF(備品台帳!B36="","",備品台帳!B36)</f>
        <v/>
      </c>
      <c r="C37" s="26">
        <f>IF(備品台帳!E36="","",備品台帳!E36)</f>
        <v/>
      </c>
      <c r="D37" s="26">
        <f>IF(備品台帳!F36="","",備品台帳!F36)</f>
        <v/>
      </c>
      <c r="E37" s="26">
        <f>IF(備品台帳!G36="","",備品台帳!G36)</f>
        <v/>
      </c>
      <c r="F37" s="24">
        <f>IF(備品台帳!J36="","",備品台帳!J36)</f>
        <v/>
      </c>
      <c r="G37" s="20" t="n"/>
      <c r="H37" s="9" t="n"/>
    </row>
    <row r="38">
      <c r="A38" s="24">
        <f>IF(備品台帳!A37="","",備品台帳!A37)</f>
        <v/>
      </c>
      <c r="B38" s="26">
        <f>IF(備品台帳!B37="","",備品台帳!B37)</f>
        <v/>
      </c>
      <c r="C38" s="26">
        <f>IF(備品台帳!E37="","",備品台帳!E37)</f>
        <v/>
      </c>
      <c r="D38" s="26">
        <f>IF(備品台帳!F37="","",備品台帳!F37)</f>
        <v/>
      </c>
      <c r="E38" s="26">
        <f>IF(備品台帳!G37="","",備品台帳!G37)</f>
        <v/>
      </c>
      <c r="F38" s="24">
        <f>IF(備品台帳!J37="","",備品台帳!J37)</f>
        <v/>
      </c>
      <c r="G38" s="20" t="n"/>
      <c r="H38" s="9" t="n"/>
    </row>
    <row r="39">
      <c r="A39" s="24">
        <f>IF(備品台帳!A38="","",備品台帳!A38)</f>
        <v/>
      </c>
      <c r="B39" s="26">
        <f>IF(備品台帳!B38="","",備品台帳!B38)</f>
        <v/>
      </c>
      <c r="C39" s="26">
        <f>IF(備品台帳!E38="","",備品台帳!E38)</f>
        <v/>
      </c>
      <c r="D39" s="26">
        <f>IF(備品台帳!F38="","",備品台帳!F38)</f>
        <v/>
      </c>
      <c r="E39" s="26">
        <f>IF(備品台帳!G38="","",備品台帳!G38)</f>
        <v/>
      </c>
      <c r="F39" s="24">
        <f>IF(備品台帳!J38="","",備品台帳!J38)</f>
        <v/>
      </c>
      <c r="G39" s="20" t="n"/>
      <c r="H39" s="9" t="n"/>
    </row>
    <row r="40">
      <c r="A40" s="24">
        <f>IF(備品台帳!A39="","",備品台帳!A39)</f>
        <v/>
      </c>
      <c r="B40" s="26">
        <f>IF(備品台帳!B39="","",備品台帳!B39)</f>
        <v/>
      </c>
      <c r="C40" s="26">
        <f>IF(備品台帳!E39="","",備品台帳!E39)</f>
        <v/>
      </c>
      <c r="D40" s="26">
        <f>IF(備品台帳!F39="","",備品台帳!F39)</f>
        <v/>
      </c>
      <c r="E40" s="26">
        <f>IF(備品台帳!G39="","",備品台帳!G39)</f>
        <v/>
      </c>
      <c r="F40" s="24">
        <f>IF(備品台帳!J39="","",備品台帳!J39)</f>
        <v/>
      </c>
      <c r="G40" s="20" t="n"/>
      <c r="H40" s="9" t="n"/>
    </row>
    <row r="41">
      <c r="A41" s="24">
        <f>IF(備品台帳!A40="","",備品台帳!A40)</f>
        <v/>
      </c>
      <c r="B41" s="26">
        <f>IF(備品台帳!B40="","",備品台帳!B40)</f>
        <v/>
      </c>
      <c r="C41" s="26">
        <f>IF(備品台帳!E40="","",備品台帳!E40)</f>
        <v/>
      </c>
      <c r="D41" s="26">
        <f>IF(備品台帳!F40="","",備品台帳!F40)</f>
        <v/>
      </c>
      <c r="E41" s="26">
        <f>IF(備品台帳!G40="","",備品台帳!G40)</f>
        <v/>
      </c>
      <c r="F41" s="24">
        <f>IF(備品台帳!J40="","",備品台帳!J40)</f>
        <v/>
      </c>
      <c r="G41" s="20" t="n"/>
      <c r="H41" s="9" t="n"/>
    </row>
    <row r="42">
      <c r="A42" s="24">
        <f>IF(備品台帳!A41="","",備品台帳!A41)</f>
        <v/>
      </c>
      <c r="B42" s="26">
        <f>IF(備品台帳!B41="","",備品台帳!B41)</f>
        <v/>
      </c>
      <c r="C42" s="26">
        <f>IF(備品台帳!E41="","",備品台帳!E41)</f>
        <v/>
      </c>
      <c r="D42" s="26">
        <f>IF(備品台帳!F41="","",備品台帳!F41)</f>
        <v/>
      </c>
      <c r="E42" s="26">
        <f>IF(備品台帳!G41="","",備品台帳!G41)</f>
        <v/>
      </c>
      <c r="F42" s="24">
        <f>IF(備品台帳!J41="","",備品台帳!J41)</f>
        <v/>
      </c>
      <c r="G42" s="20" t="n"/>
      <c r="H42" s="9" t="n"/>
    </row>
    <row r="43">
      <c r="A43" s="24">
        <f>IF(備品台帳!A42="","",備品台帳!A42)</f>
        <v/>
      </c>
      <c r="B43" s="26">
        <f>IF(備品台帳!B42="","",備品台帳!B42)</f>
        <v/>
      </c>
      <c r="C43" s="26">
        <f>IF(備品台帳!E42="","",備品台帳!E42)</f>
        <v/>
      </c>
      <c r="D43" s="26">
        <f>IF(備品台帳!F42="","",備品台帳!F42)</f>
        <v/>
      </c>
      <c r="E43" s="26">
        <f>IF(備品台帳!G42="","",備品台帳!G42)</f>
        <v/>
      </c>
      <c r="F43" s="24">
        <f>IF(備品台帳!J42="","",備品台帳!J42)</f>
        <v/>
      </c>
      <c r="G43" s="20" t="n"/>
      <c r="H43" s="9" t="n"/>
    </row>
    <row r="44">
      <c r="A44" s="24">
        <f>IF(備品台帳!A43="","",備品台帳!A43)</f>
        <v/>
      </c>
      <c r="B44" s="26">
        <f>IF(備品台帳!B43="","",備品台帳!B43)</f>
        <v/>
      </c>
      <c r="C44" s="26">
        <f>IF(備品台帳!E43="","",備品台帳!E43)</f>
        <v/>
      </c>
      <c r="D44" s="26">
        <f>IF(備品台帳!F43="","",備品台帳!F43)</f>
        <v/>
      </c>
      <c r="E44" s="26">
        <f>IF(備品台帳!G43="","",備品台帳!G43)</f>
        <v/>
      </c>
      <c r="F44" s="24">
        <f>IF(備品台帳!J43="","",備品台帳!J43)</f>
        <v/>
      </c>
      <c r="G44" s="20" t="n"/>
      <c r="H44" s="9" t="n"/>
    </row>
    <row r="45">
      <c r="A45" s="24">
        <f>IF(備品台帳!A44="","",備品台帳!A44)</f>
        <v/>
      </c>
      <c r="B45" s="26">
        <f>IF(備品台帳!B44="","",備品台帳!B44)</f>
        <v/>
      </c>
      <c r="C45" s="26">
        <f>IF(備品台帳!E44="","",備品台帳!E44)</f>
        <v/>
      </c>
      <c r="D45" s="26">
        <f>IF(備品台帳!F44="","",備品台帳!F44)</f>
        <v/>
      </c>
      <c r="E45" s="26">
        <f>IF(備品台帳!G44="","",備品台帳!G44)</f>
        <v/>
      </c>
      <c r="F45" s="24">
        <f>IF(備品台帳!J44="","",備品台帳!J44)</f>
        <v/>
      </c>
      <c r="G45" s="20" t="n"/>
      <c r="H45" s="9" t="n"/>
    </row>
    <row r="46">
      <c r="A46" s="24">
        <f>IF(備品台帳!A45="","",備品台帳!A45)</f>
        <v/>
      </c>
      <c r="B46" s="26">
        <f>IF(備品台帳!B45="","",備品台帳!B45)</f>
        <v/>
      </c>
      <c r="C46" s="26">
        <f>IF(備品台帳!E45="","",備品台帳!E45)</f>
        <v/>
      </c>
      <c r="D46" s="26">
        <f>IF(備品台帳!F45="","",備品台帳!F45)</f>
        <v/>
      </c>
      <c r="E46" s="26">
        <f>IF(備品台帳!G45="","",備品台帳!G45)</f>
        <v/>
      </c>
      <c r="F46" s="24">
        <f>IF(備品台帳!J45="","",備品台帳!J45)</f>
        <v/>
      </c>
      <c r="G46" s="20" t="n"/>
      <c r="H46" s="9" t="n"/>
    </row>
    <row r="47">
      <c r="A47" s="24">
        <f>IF(備品台帳!A46="","",備品台帳!A46)</f>
        <v/>
      </c>
      <c r="B47" s="26">
        <f>IF(備品台帳!B46="","",備品台帳!B46)</f>
        <v/>
      </c>
      <c r="C47" s="26">
        <f>IF(備品台帳!E46="","",備品台帳!E46)</f>
        <v/>
      </c>
      <c r="D47" s="26">
        <f>IF(備品台帳!F46="","",備品台帳!F46)</f>
        <v/>
      </c>
      <c r="E47" s="26">
        <f>IF(備品台帳!G46="","",備品台帳!G46)</f>
        <v/>
      </c>
      <c r="F47" s="24">
        <f>IF(備品台帳!J46="","",備品台帳!J46)</f>
        <v/>
      </c>
      <c r="G47" s="20" t="n"/>
      <c r="H47" s="9" t="n"/>
    </row>
    <row r="48">
      <c r="A48" s="24">
        <f>IF(備品台帳!A47="","",備品台帳!A47)</f>
        <v/>
      </c>
      <c r="B48" s="26">
        <f>IF(備品台帳!B47="","",備品台帳!B47)</f>
        <v/>
      </c>
      <c r="C48" s="26">
        <f>IF(備品台帳!E47="","",備品台帳!E47)</f>
        <v/>
      </c>
      <c r="D48" s="26">
        <f>IF(備品台帳!F47="","",備品台帳!F47)</f>
        <v/>
      </c>
      <c r="E48" s="26">
        <f>IF(備品台帳!G47="","",備品台帳!G47)</f>
        <v/>
      </c>
      <c r="F48" s="24">
        <f>IF(備品台帳!J47="","",備品台帳!J47)</f>
        <v/>
      </c>
      <c r="G48" s="20" t="n"/>
      <c r="H48" s="9" t="n"/>
    </row>
    <row r="49">
      <c r="A49" s="24">
        <f>IF(備品台帳!A48="","",備品台帳!A48)</f>
        <v/>
      </c>
      <c r="B49" s="26">
        <f>IF(備品台帳!B48="","",備品台帳!B48)</f>
        <v/>
      </c>
      <c r="C49" s="26">
        <f>IF(備品台帳!E48="","",備品台帳!E48)</f>
        <v/>
      </c>
      <c r="D49" s="26">
        <f>IF(備品台帳!F48="","",備品台帳!F48)</f>
        <v/>
      </c>
      <c r="E49" s="26">
        <f>IF(備品台帳!G48="","",備品台帳!G48)</f>
        <v/>
      </c>
      <c r="F49" s="24">
        <f>IF(備品台帳!J48="","",備品台帳!J48)</f>
        <v/>
      </c>
      <c r="G49" s="20" t="n"/>
      <c r="H49" s="9" t="n"/>
    </row>
    <row r="50">
      <c r="A50" s="24">
        <f>IF(備品台帳!A49="","",備品台帳!A49)</f>
        <v/>
      </c>
      <c r="B50" s="26">
        <f>IF(備品台帳!B49="","",備品台帳!B49)</f>
        <v/>
      </c>
      <c r="C50" s="26">
        <f>IF(備品台帳!E49="","",備品台帳!E49)</f>
        <v/>
      </c>
      <c r="D50" s="26">
        <f>IF(備品台帳!F49="","",備品台帳!F49)</f>
        <v/>
      </c>
      <c r="E50" s="26">
        <f>IF(備品台帳!G49="","",備品台帳!G49)</f>
        <v/>
      </c>
      <c r="F50" s="24">
        <f>IF(備品台帳!J49="","",備品台帳!J49)</f>
        <v/>
      </c>
      <c r="G50" s="20" t="n"/>
      <c r="H50" s="9" t="n"/>
    </row>
    <row r="51">
      <c r="A51" s="24">
        <f>IF(備品台帳!A50="","",備品台帳!A50)</f>
        <v/>
      </c>
      <c r="B51" s="26">
        <f>IF(備品台帳!B50="","",備品台帳!B50)</f>
        <v/>
      </c>
      <c r="C51" s="26">
        <f>IF(備品台帳!E50="","",備品台帳!E50)</f>
        <v/>
      </c>
      <c r="D51" s="26">
        <f>IF(備品台帳!F50="","",備品台帳!F50)</f>
        <v/>
      </c>
      <c r="E51" s="26">
        <f>IF(備品台帳!G50="","",備品台帳!G50)</f>
        <v/>
      </c>
      <c r="F51" s="24">
        <f>IF(備品台帳!J50="","",備品台帳!J50)</f>
        <v/>
      </c>
      <c r="G51" s="20" t="n"/>
      <c r="H51" s="9" t="n"/>
    </row>
    <row r="52">
      <c r="A52" s="24">
        <f>IF(備品台帳!A51="","",備品台帳!A51)</f>
        <v/>
      </c>
      <c r="B52" s="26">
        <f>IF(備品台帳!B51="","",備品台帳!B51)</f>
        <v/>
      </c>
      <c r="C52" s="26">
        <f>IF(備品台帳!E51="","",備品台帳!E51)</f>
        <v/>
      </c>
      <c r="D52" s="26">
        <f>IF(備品台帳!F51="","",備品台帳!F51)</f>
        <v/>
      </c>
      <c r="E52" s="26">
        <f>IF(備品台帳!G51="","",備品台帳!G51)</f>
        <v/>
      </c>
      <c r="F52" s="24">
        <f>IF(備品台帳!J51="","",備品台帳!J51)</f>
        <v/>
      </c>
      <c r="G52" s="20" t="n"/>
      <c r="H52" s="9" t="n"/>
    </row>
    <row r="53">
      <c r="A53" s="24">
        <f>IF(備品台帳!A52="","",備品台帳!A52)</f>
        <v/>
      </c>
      <c r="B53" s="26">
        <f>IF(備品台帳!B52="","",備品台帳!B52)</f>
        <v/>
      </c>
      <c r="C53" s="26">
        <f>IF(備品台帳!E52="","",備品台帳!E52)</f>
        <v/>
      </c>
      <c r="D53" s="26">
        <f>IF(備品台帳!F52="","",備品台帳!F52)</f>
        <v/>
      </c>
      <c r="E53" s="26">
        <f>IF(備品台帳!G52="","",備品台帳!G52)</f>
        <v/>
      </c>
      <c r="F53" s="24">
        <f>IF(備品台帳!J52="","",備品台帳!J52)</f>
        <v/>
      </c>
      <c r="G53" s="20" t="n"/>
      <c r="H53" s="9" t="n"/>
    </row>
    <row r="54">
      <c r="A54" s="24">
        <f>IF(備品台帳!A53="","",備品台帳!A53)</f>
        <v/>
      </c>
      <c r="B54" s="26">
        <f>IF(備品台帳!B53="","",備品台帳!B53)</f>
        <v/>
      </c>
      <c r="C54" s="26">
        <f>IF(備品台帳!E53="","",備品台帳!E53)</f>
        <v/>
      </c>
      <c r="D54" s="26">
        <f>IF(備品台帳!F53="","",備品台帳!F53)</f>
        <v/>
      </c>
      <c r="E54" s="26">
        <f>IF(備品台帳!G53="","",備品台帳!G53)</f>
        <v/>
      </c>
      <c r="F54" s="24">
        <f>IF(備品台帳!J53="","",備品台帳!J53)</f>
        <v/>
      </c>
      <c r="G54" s="20" t="n"/>
      <c r="H54" s="9" t="n"/>
    </row>
    <row r="55">
      <c r="A55" s="24">
        <f>IF(備品台帳!A54="","",備品台帳!A54)</f>
        <v/>
      </c>
      <c r="B55" s="26">
        <f>IF(備品台帳!B54="","",備品台帳!B54)</f>
        <v/>
      </c>
      <c r="C55" s="26">
        <f>IF(備品台帳!E54="","",備品台帳!E54)</f>
        <v/>
      </c>
      <c r="D55" s="26">
        <f>IF(備品台帳!F54="","",備品台帳!F54)</f>
        <v/>
      </c>
      <c r="E55" s="26">
        <f>IF(備品台帳!G54="","",備品台帳!G54)</f>
        <v/>
      </c>
      <c r="F55" s="24">
        <f>IF(備品台帳!J54="","",備品台帳!J54)</f>
        <v/>
      </c>
      <c r="G55" s="20" t="n"/>
      <c r="H55" s="9" t="n"/>
    </row>
    <row r="56">
      <c r="A56" s="24">
        <f>IF(備品台帳!A55="","",備品台帳!A55)</f>
        <v/>
      </c>
      <c r="B56" s="26">
        <f>IF(備品台帳!B55="","",備品台帳!B55)</f>
        <v/>
      </c>
      <c r="C56" s="26">
        <f>IF(備品台帳!E55="","",備品台帳!E55)</f>
        <v/>
      </c>
      <c r="D56" s="26">
        <f>IF(備品台帳!F55="","",備品台帳!F55)</f>
        <v/>
      </c>
      <c r="E56" s="26">
        <f>IF(備品台帳!G55="","",備品台帳!G55)</f>
        <v/>
      </c>
      <c r="F56" s="24">
        <f>IF(備品台帳!J55="","",備品台帳!J55)</f>
        <v/>
      </c>
      <c r="G56" s="20" t="n"/>
      <c r="H56" s="9" t="n"/>
    </row>
    <row r="57">
      <c r="A57" s="24">
        <f>IF(備品台帳!A56="","",備品台帳!A56)</f>
        <v/>
      </c>
      <c r="B57" s="26">
        <f>IF(備品台帳!B56="","",備品台帳!B56)</f>
        <v/>
      </c>
      <c r="C57" s="26">
        <f>IF(備品台帳!E56="","",備品台帳!E56)</f>
        <v/>
      </c>
      <c r="D57" s="26">
        <f>IF(備品台帳!F56="","",備品台帳!F56)</f>
        <v/>
      </c>
      <c r="E57" s="26">
        <f>IF(備品台帳!G56="","",備品台帳!G56)</f>
        <v/>
      </c>
      <c r="F57" s="24">
        <f>IF(備品台帳!J56="","",備品台帳!J56)</f>
        <v/>
      </c>
      <c r="G57" s="20" t="n"/>
      <c r="H57" s="9" t="n"/>
    </row>
    <row r="58">
      <c r="A58" s="24">
        <f>IF(備品台帳!A57="","",備品台帳!A57)</f>
        <v/>
      </c>
      <c r="B58" s="26">
        <f>IF(備品台帳!B57="","",備品台帳!B57)</f>
        <v/>
      </c>
      <c r="C58" s="26">
        <f>IF(備品台帳!E57="","",備品台帳!E57)</f>
        <v/>
      </c>
      <c r="D58" s="26">
        <f>IF(備品台帳!F57="","",備品台帳!F57)</f>
        <v/>
      </c>
      <c r="E58" s="26">
        <f>IF(備品台帳!G57="","",備品台帳!G57)</f>
        <v/>
      </c>
      <c r="F58" s="24">
        <f>IF(備品台帳!J57="","",備品台帳!J57)</f>
        <v/>
      </c>
      <c r="G58" s="20" t="n"/>
      <c r="H58" s="9" t="n"/>
    </row>
    <row r="59">
      <c r="A59" s="24">
        <f>IF(備品台帳!A58="","",備品台帳!A58)</f>
        <v/>
      </c>
      <c r="B59" s="26">
        <f>IF(備品台帳!B58="","",備品台帳!B58)</f>
        <v/>
      </c>
      <c r="C59" s="26">
        <f>IF(備品台帳!E58="","",備品台帳!E58)</f>
        <v/>
      </c>
      <c r="D59" s="26">
        <f>IF(備品台帳!F58="","",備品台帳!F58)</f>
        <v/>
      </c>
      <c r="E59" s="26">
        <f>IF(備品台帳!G58="","",備品台帳!G58)</f>
        <v/>
      </c>
      <c r="F59" s="24">
        <f>IF(備品台帳!J58="","",備品台帳!J58)</f>
        <v/>
      </c>
      <c r="G59" s="20" t="n"/>
      <c r="H59" s="9" t="n"/>
    </row>
    <row r="60">
      <c r="A60" s="24">
        <f>IF(備品台帳!A59="","",備品台帳!A59)</f>
        <v/>
      </c>
      <c r="B60" s="26">
        <f>IF(備品台帳!B59="","",備品台帳!B59)</f>
        <v/>
      </c>
      <c r="C60" s="26">
        <f>IF(備品台帳!E59="","",備品台帳!E59)</f>
        <v/>
      </c>
      <c r="D60" s="26">
        <f>IF(備品台帳!F59="","",備品台帳!F59)</f>
        <v/>
      </c>
      <c r="E60" s="26">
        <f>IF(備品台帳!G59="","",備品台帳!G59)</f>
        <v/>
      </c>
      <c r="F60" s="24">
        <f>IF(備品台帳!J59="","",備品台帳!J59)</f>
        <v/>
      </c>
      <c r="G60" s="20" t="n"/>
      <c r="H60" s="9" t="n"/>
    </row>
    <row r="61">
      <c r="A61" s="24">
        <f>IF(備品台帳!A60="","",備品台帳!A60)</f>
        <v/>
      </c>
      <c r="B61" s="26">
        <f>IF(備品台帳!B60="","",備品台帳!B60)</f>
        <v/>
      </c>
      <c r="C61" s="26">
        <f>IF(備品台帳!E60="","",備品台帳!E60)</f>
        <v/>
      </c>
      <c r="D61" s="26">
        <f>IF(備品台帳!F60="","",備品台帳!F60)</f>
        <v/>
      </c>
      <c r="E61" s="26">
        <f>IF(備品台帳!G60="","",備品台帳!G60)</f>
        <v/>
      </c>
      <c r="F61" s="24">
        <f>IF(備品台帳!J60="","",備品台帳!J60)</f>
        <v/>
      </c>
      <c r="G61" s="20" t="n"/>
      <c r="H61" s="9" t="n"/>
    </row>
    <row r="62">
      <c r="A62" s="24">
        <f>IF(備品台帳!A61="","",備品台帳!A61)</f>
        <v/>
      </c>
      <c r="B62" s="26">
        <f>IF(備品台帳!B61="","",備品台帳!B61)</f>
        <v/>
      </c>
      <c r="C62" s="26">
        <f>IF(備品台帳!E61="","",備品台帳!E61)</f>
        <v/>
      </c>
      <c r="D62" s="26">
        <f>IF(備品台帳!F61="","",備品台帳!F61)</f>
        <v/>
      </c>
      <c r="E62" s="26">
        <f>IF(備品台帳!G61="","",備品台帳!G61)</f>
        <v/>
      </c>
      <c r="F62" s="24">
        <f>IF(備品台帳!J61="","",備品台帳!J61)</f>
        <v/>
      </c>
      <c r="G62" s="20" t="n"/>
      <c r="H62" s="9" t="n"/>
    </row>
    <row r="63">
      <c r="A63" s="24">
        <f>IF(備品台帳!A62="","",備品台帳!A62)</f>
        <v/>
      </c>
      <c r="B63" s="26">
        <f>IF(備品台帳!B62="","",備品台帳!B62)</f>
        <v/>
      </c>
      <c r="C63" s="26">
        <f>IF(備品台帳!E62="","",備品台帳!E62)</f>
        <v/>
      </c>
      <c r="D63" s="26">
        <f>IF(備品台帳!F62="","",備品台帳!F62)</f>
        <v/>
      </c>
      <c r="E63" s="26">
        <f>IF(備品台帳!G62="","",備品台帳!G62)</f>
        <v/>
      </c>
      <c r="F63" s="24">
        <f>IF(備品台帳!J62="","",備品台帳!J62)</f>
        <v/>
      </c>
      <c r="G63" s="20" t="n"/>
      <c r="H63" s="9" t="n"/>
    </row>
    <row r="64">
      <c r="A64" s="24">
        <f>IF(備品台帳!A63="","",備品台帳!A63)</f>
        <v/>
      </c>
      <c r="B64" s="26">
        <f>IF(備品台帳!B63="","",備品台帳!B63)</f>
        <v/>
      </c>
      <c r="C64" s="26">
        <f>IF(備品台帳!E63="","",備品台帳!E63)</f>
        <v/>
      </c>
      <c r="D64" s="26">
        <f>IF(備品台帳!F63="","",備品台帳!F63)</f>
        <v/>
      </c>
      <c r="E64" s="26">
        <f>IF(備品台帳!G63="","",備品台帳!G63)</f>
        <v/>
      </c>
      <c r="F64" s="24">
        <f>IF(備品台帳!J63="","",備品台帳!J63)</f>
        <v/>
      </c>
      <c r="G64" s="20" t="n"/>
      <c r="H64" s="9" t="n"/>
    </row>
    <row r="65">
      <c r="A65" s="24">
        <f>IF(備品台帳!A64="","",備品台帳!A64)</f>
        <v/>
      </c>
      <c r="B65" s="26">
        <f>IF(備品台帳!B64="","",備品台帳!B64)</f>
        <v/>
      </c>
      <c r="C65" s="26">
        <f>IF(備品台帳!E64="","",備品台帳!E64)</f>
        <v/>
      </c>
      <c r="D65" s="26">
        <f>IF(備品台帳!F64="","",備品台帳!F64)</f>
        <v/>
      </c>
      <c r="E65" s="26">
        <f>IF(備品台帳!G64="","",備品台帳!G64)</f>
        <v/>
      </c>
      <c r="F65" s="24">
        <f>IF(備品台帳!J64="","",備品台帳!J64)</f>
        <v/>
      </c>
      <c r="G65" s="20" t="n"/>
      <c r="H65" s="9" t="n"/>
    </row>
    <row r="66">
      <c r="A66" s="24">
        <f>IF(備品台帳!A65="","",備品台帳!A65)</f>
        <v/>
      </c>
      <c r="B66" s="26">
        <f>IF(備品台帳!B65="","",備品台帳!B65)</f>
        <v/>
      </c>
      <c r="C66" s="26">
        <f>IF(備品台帳!E65="","",備品台帳!E65)</f>
        <v/>
      </c>
      <c r="D66" s="26">
        <f>IF(備品台帳!F65="","",備品台帳!F65)</f>
        <v/>
      </c>
      <c r="E66" s="26">
        <f>IF(備品台帳!G65="","",備品台帳!G65)</f>
        <v/>
      </c>
      <c r="F66" s="24">
        <f>IF(備品台帳!J65="","",備品台帳!J65)</f>
        <v/>
      </c>
      <c r="G66" s="20" t="n"/>
      <c r="H66" s="9" t="n"/>
    </row>
    <row r="67">
      <c r="A67" s="24">
        <f>IF(備品台帳!A66="","",備品台帳!A66)</f>
        <v/>
      </c>
      <c r="B67" s="26">
        <f>IF(備品台帳!B66="","",備品台帳!B66)</f>
        <v/>
      </c>
      <c r="C67" s="26">
        <f>IF(備品台帳!E66="","",備品台帳!E66)</f>
        <v/>
      </c>
      <c r="D67" s="26">
        <f>IF(備品台帳!F66="","",備品台帳!F66)</f>
        <v/>
      </c>
      <c r="E67" s="26">
        <f>IF(備品台帳!G66="","",備品台帳!G66)</f>
        <v/>
      </c>
      <c r="F67" s="24">
        <f>IF(備品台帳!J66="","",備品台帳!J66)</f>
        <v/>
      </c>
      <c r="G67" s="20" t="n"/>
      <c r="H67" s="9" t="n"/>
    </row>
    <row r="68">
      <c r="A68" s="24">
        <f>IF(備品台帳!A67="","",備品台帳!A67)</f>
        <v/>
      </c>
      <c r="B68" s="26">
        <f>IF(備品台帳!B67="","",備品台帳!B67)</f>
        <v/>
      </c>
      <c r="C68" s="26">
        <f>IF(備品台帳!E67="","",備品台帳!E67)</f>
        <v/>
      </c>
      <c r="D68" s="26">
        <f>IF(備品台帳!F67="","",備品台帳!F67)</f>
        <v/>
      </c>
      <c r="E68" s="26">
        <f>IF(備品台帳!G67="","",備品台帳!G67)</f>
        <v/>
      </c>
      <c r="F68" s="24">
        <f>IF(備品台帳!J67="","",備品台帳!J67)</f>
        <v/>
      </c>
      <c r="G68" s="20" t="n"/>
      <c r="H68" s="9" t="n"/>
    </row>
    <row r="69">
      <c r="A69" s="24">
        <f>IF(備品台帳!A68="","",備品台帳!A68)</f>
        <v/>
      </c>
      <c r="B69" s="26">
        <f>IF(備品台帳!B68="","",備品台帳!B68)</f>
        <v/>
      </c>
      <c r="C69" s="26">
        <f>IF(備品台帳!E68="","",備品台帳!E68)</f>
        <v/>
      </c>
      <c r="D69" s="26">
        <f>IF(備品台帳!F68="","",備品台帳!F68)</f>
        <v/>
      </c>
      <c r="E69" s="26">
        <f>IF(備品台帳!G68="","",備品台帳!G68)</f>
        <v/>
      </c>
      <c r="F69" s="24">
        <f>IF(備品台帳!J68="","",備品台帳!J68)</f>
        <v/>
      </c>
      <c r="G69" s="20" t="n"/>
      <c r="H69" s="9" t="n"/>
    </row>
    <row r="70">
      <c r="A70" s="24">
        <f>IF(備品台帳!A69="","",備品台帳!A69)</f>
        <v/>
      </c>
      <c r="B70" s="26">
        <f>IF(備品台帳!B69="","",備品台帳!B69)</f>
        <v/>
      </c>
      <c r="C70" s="26">
        <f>IF(備品台帳!E69="","",備品台帳!E69)</f>
        <v/>
      </c>
      <c r="D70" s="26">
        <f>IF(備品台帳!F69="","",備品台帳!F69)</f>
        <v/>
      </c>
      <c r="E70" s="26">
        <f>IF(備品台帳!G69="","",備品台帳!G69)</f>
        <v/>
      </c>
      <c r="F70" s="24">
        <f>IF(備品台帳!J69="","",備品台帳!J69)</f>
        <v/>
      </c>
      <c r="G70" s="20" t="n"/>
      <c r="H70" s="9" t="n"/>
    </row>
    <row r="71">
      <c r="A71" s="24">
        <f>IF(備品台帳!A70="","",備品台帳!A70)</f>
        <v/>
      </c>
      <c r="B71" s="26">
        <f>IF(備品台帳!B70="","",備品台帳!B70)</f>
        <v/>
      </c>
      <c r="C71" s="26">
        <f>IF(備品台帳!E70="","",備品台帳!E70)</f>
        <v/>
      </c>
      <c r="D71" s="26">
        <f>IF(備品台帳!F70="","",備品台帳!F70)</f>
        <v/>
      </c>
      <c r="E71" s="26">
        <f>IF(備品台帳!G70="","",備品台帳!G70)</f>
        <v/>
      </c>
      <c r="F71" s="24">
        <f>IF(備品台帳!J70="","",備品台帳!J70)</f>
        <v/>
      </c>
      <c r="G71" s="20" t="n"/>
      <c r="H71" s="9" t="n"/>
    </row>
    <row r="72">
      <c r="A72" s="24">
        <f>IF(備品台帳!A71="","",備品台帳!A71)</f>
        <v/>
      </c>
      <c r="B72" s="26">
        <f>IF(備品台帳!B71="","",備品台帳!B71)</f>
        <v/>
      </c>
      <c r="C72" s="26">
        <f>IF(備品台帳!E71="","",備品台帳!E71)</f>
        <v/>
      </c>
      <c r="D72" s="26">
        <f>IF(備品台帳!F71="","",備品台帳!F71)</f>
        <v/>
      </c>
      <c r="E72" s="26">
        <f>IF(備品台帳!G71="","",備品台帳!G71)</f>
        <v/>
      </c>
      <c r="F72" s="24">
        <f>IF(備品台帳!J71="","",備品台帳!J71)</f>
        <v/>
      </c>
      <c r="G72" s="20" t="n"/>
      <c r="H72" s="9" t="n"/>
    </row>
    <row r="73">
      <c r="A73" s="24">
        <f>IF(備品台帳!A72="","",備品台帳!A72)</f>
        <v/>
      </c>
      <c r="B73" s="26">
        <f>IF(備品台帳!B72="","",備品台帳!B72)</f>
        <v/>
      </c>
      <c r="C73" s="26">
        <f>IF(備品台帳!E72="","",備品台帳!E72)</f>
        <v/>
      </c>
      <c r="D73" s="26">
        <f>IF(備品台帳!F72="","",備品台帳!F72)</f>
        <v/>
      </c>
      <c r="E73" s="26">
        <f>IF(備品台帳!G72="","",備品台帳!G72)</f>
        <v/>
      </c>
      <c r="F73" s="24">
        <f>IF(備品台帳!J72="","",備品台帳!J72)</f>
        <v/>
      </c>
      <c r="G73" s="20" t="n"/>
      <c r="H73" s="9" t="n"/>
    </row>
    <row r="74">
      <c r="A74" s="24">
        <f>IF(備品台帳!A73="","",備品台帳!A73)</f>
        <v/>
      </c>
      <c r="B74" s="26">
        <f>IF(備品台帳!B73="","",備品台帳!B73)</f>
        <v/>
      </c>
      <c r="C74" s="26">
        <f>IF(備品台帳!E73="","",備品台帳!E73)</f>
        <v/>
      </c>
      <c r="D74" s="26">
        <f>IF(備品台帳!F73="","",備品台帳!F73)</f>
        <v/>
      </c>
      <c r="E74" s="26">
        <f>IF(備品台帳!G73="","",備品台帳!G73)</f>
        <v/>
      </c>
      <c r="F74" s="24">
        <f>IF(備品台帳!J73="","",備品台帳!J73)</f>
        <v/>
      </c>
      <c r="G74" s="20" t="n"/>
      <c r="H74" s="9" t="n"/>
    </row>
    <row r="75">
      <c r="A75" s="24">
        <f>IF(備品台帳!A74="","",備品台帳!A74)</f>
        <v/>
      </c>
      <c r="B75" s="26">
        <f>IF(備品台帳!B74="","",備品台帳!B74)</f>
        <v/>
      </c>
      <c r="C75" s="26">
        <f>IF(備品台帳!E74="","",備品台帳!E74)</f>
        <v/>
      </c>
      <c r="D75" s="26">
        <f>IF(備品台帳!F74="","",備品台帳!F74)</f>
        <v/>
      </c>
      <c r="E75" s="26">
        <f>IF(備品台帳!G74="","",備品台帳!G74)</f>
        <v/>
      </c>
      <c r="F75" s="24">
        <f>IF(備品台帳!J74="","",備品台帳!J74)</f>
        <v/>
      </c>
      <c r="G75" s="20" t="n"/>
      <c r="H75" s="9" t="n"/>
    </row>
    <row r="76">
      <c r="A76" s="24">
        <f>IF(備品台帳!A75="","",備品台帳!A75)</f>
        <v/>
      </c>
      <c r="B76" s="26">
        <f>IF(備品台帳!B75="","",備品台帳!B75)</f>
        <v/>
      </c>
      <c r="C76" s="26">
        <f>IF(備品台帳!E75="","",備品台帳!E75)</f>
        <v/>
      </c>
      <c r="D76" s="26">
        <f>IF(備品台帳!F75="","",備品台帳!F75)</f>
        <v/>
      </c>
      <c r="E76" s="26">
        <f>IF(備品台帳!G75="","",備品台帳!G75)</f>
        <v/>
      </c>
      <c r="F76" s="24">
        <f>IF(備品台帳!J75="","",備品台帳!J75)</f>
        <v/>
      </c>
      <c r="G76" s="20" t="n"/>
      <c r="H76" s="9" t="n"/>
    </row>
    <row r="77">
      <c r="A77" s="24">
        <f>IF(備品台帳!A76="","",備品台帳!A76)</f>
        <v/>
      </c>
      <c r="B77" s="26">
        <f>IF(備品台帳!B76="","",備品台帳!B76)</f>
        <v/>
      </c>
      <c r="C77" s="26">
        <f>IF(備品台帳!E76="","",備品台帳!E76)</f>
        <v/>
      </c>
      <c r="D77" s="26">
        <f>IF(備品台帳!F76="","",備品台帳!F76)</f>
        <v/>
      </c>
      <c r="E77" s="26">
        <f>IF(備品台帳!G76="","",備品台帳!G76)</f>
        <v/>
      </c>
      <c r="F77" s="24">
        <f>IF(備品台帳!J76="","",備品台帳!J76)</f>
        <v/>
      </c>
      <c r="G77" s="20" t="n"/>
      <c r="H77" s="9" t="n"/>
    </row>
    <row r="78">
      <c r="A78" s="24">
        <f>IF(備品台帳!A77="","",備品台帳!A77)</f>
        <v/>
      </c>
      <c r="B78" s="26">
        <f>IF(備品台帳!B77="","",備品台帳!B77)</f>
        <v/>
      </c>
      <c r="C78" s="26">
        <f>IF(備品台帳!E77="","",備品台帳!E77)</f>
        <v/>
      </c>
      <c r="D78" s="26">
        <f>IF(備品台帳!F77="","",備品台帳!F77)</f>
        <v/>
      </c>
      <c r="E78" s="26">
        <f>IF(備品台帳!G77="","",備品台帳!G77)</f>
        <v/>
      </c>
      <c r="F78" s="24">
        <f>IF(備品台帳!J77="","",備品台帳!J77)</f>
        <v/>
      </c>
      <c r="G78" s="20" t="n"/>
      <c r="H78" s="9" t="n"/>
    </row>
    <row r="79">
      <c r="A79" s="24">
        <f>IF(備品台帳!A78="","",備品台帳!A78)</f>
        <v/>
      </c>
      <c r="B79" s="26">
        <f>IF(備品台帳!B78="","",備品台帳!B78)</f>
        <v/>
      </c>
      <c r="C79" s="26">
        <f>IF(備品台帳!E78="","",備品台帳!E78)</f>
        <v/>
      </c>
      <c r="D79" s="26">
        <f>IF(備品台帳!F78="","",備品台帳!F78)</f>
        <v/>
      </c>
      <c r="E79" s="26">
        <f>IF(備品台帳!G78="","",備品台帳!G78)</f>
        <v/>
      </c>
      <c r="F79" s="24">
        <f>IF(備品台帳!J78="","",備品台帳!J78)</f>
        <v/>
      </c>
      <c r="G79" s="20" t="n"/>
      <c r="H79" s="9" t="n"/>
    </row>
    <row r="80">
      <c r="A80" s="24">
        <f>IF(備品台帳!A79="","",備品台帳!A79)</f>
        <v/>
      </c>
      <c r="B80" s="26">
        <f>IF(備品台帳!B79="","",備品台帳!B79)</f>
        <v/>
      </c>
      <c r="C80" s="26">
        <f>IF(備品台帳!E79="","",備品台帳!E79)</f>
        <v/>
      </c>
      <c r="D80" s="26">
        <f>IF(備品台帳!F79="","",備品台帳!F79)</f>
        <v/>
      </c>
      <c r="E80" s="26">
        <f>IF(備品台帳!G79="","",備品台帳!G79)</f>
        <v/>
      </c>
      <c r="F80" s="24">
        <f>IF(備品台帳!J79="","",備品台帳!J79)</f>
        <v/>
      </c>
      <c r="G80" s="20" t="n"/>
      <c r="H80" s="9" t="n"/>
    </row>
    <row r="81">
      <c r="A81" s="24">
        <f>IF(備品台帳!A80="","",備品台帳!A80)</f>
        <v/>
      </c>
      <c r="B81" s="26">
        <f>IF(備品台帳!B80="","",備品台帳!B80)</f>
        <v/>
      </c>
      <c r="C81" s="26">
        <f>IF(備品台帳!E80="","",備品台帳!E80)</f>
        <v/>
      </c>
      <c r="D81" s="26">
        <f>IF(備品台帳!F80="","",備品台帳!F80)</f>
        <v/>
      </c>
      <c r="E81" s="26">
        <f>IF(備品台帳!G80="","",備品台帳!G80)</f>
        <v/>
      </c>
      <c r="F81" s="24">
        <f>IF(備品台帳!J80="","",備品台帳!J80)</f>
        <v/>
      </c>
      <c r="G81" s="20" t="n"/>
      <c r="H81" s="9" t="n"/>
    </row>
    <row r="82">
      <c r="A82" s="24">
        <f>IF(備品台帳!A81="","",備品台帳!A81)</f>
        <v/>
      </c>
      <c r="B82" s="26">
        <f>IF(備品台帳!B81="","",備品台帳!B81)</f>
        <v/>
      </c>
      <c r="C82" s="26">
        <f>IF(備品台帳!E81="","",備品台帳!E81)</f>
        <v/>
      </c>
      <c r="D82" s="26">
        <f>IF(備品台帳!F81="","",備品台帳!F81)</f>
        <v/>
      </c>
      <c r="E82" s="26">
        <f>IF(備品台帳!G81="","",備品台帳!G81)</f>
        <v/>
      </c>
      <c r="F82" s="24">
        <f>IF(備品台帳!J81="","",備品台帳!J81)</f>
        <v/>
      </c>
      <c r="G82" s="20" t="n"/>
      <c r="H82" s="9" t="n"/>
    </row>
    <row r="83">
      <c r="A83" s="24">
        <f>IF(備品台帳!A82="","",備品台帳!A82)</f>
        <v/>
      </c>
      <c r="B83" s="26">
        <f>IF(備品台帳!B82="","",備品台帳!B82)</f>
        <v/>
      </c>
      <c r="C83" s="26">
        <f>IF(備品台帳!E82="","",備品台帳!E82)</f>
        <v/>
      </c>
      <c r="D83" s="26">
        <f>IF(備品台帳!F82="","",備品台帳!F82)</f>
        <v/>
      </c>
      <c r="E83" s="26">
        <f>IF(備品台帳!G82="","",備品台帳!G82)</f>
        <v/>
      </c>
      <c r="F83" s="24">
        <f>IF(備品台帳!J82="","",備品台帳!J82)</f>
        <v/>
      </c>
      <c r="G83" s="20" t="n"/>
      <c r="H83" s="9" t="n"/>
    </row>
    <row r="84">
      <c r="A84" s="24">
        <f>IF(備品台帳!A83="","",備品台帳!A83)</f>
        <v/>
      </c>
      <c r="B84" s="26">
        <f>IF(備品台帳!B83="","",備品台帳!B83)</f>
        <v/>
      </c>
      <c r="C84" s="26">
        <f>IF(備品台帳!E83="","",備品台帳!E83)</f>
        <v/>
      </c>
      <c r="D84" s="26">
        <f>IF(備品台帳!F83="","",備品台帳!F83)</f>
        <v/>
      </c>
      <c r="E84" s="26">
        <f>IF(備品台帳!G83="","",備品台帳!G83)</f>
        <v/>
      </c>
      <c r="F84" s="24">
        <f>IF(備品台帳!J83="","",備品台帳!J83)</f>
        <v/>
      </c>
      <c r="G84" s="20" t="n"/>
      <c r="H84" s="9" t="n"/>
    </row>
    <row r="85">
      <c r="A85" s="24">
        <f>IF(備品台帳!A84="","",備品台帳!A84)</f>
        <v/>
      </c>
      <c r="B85" s="26">
        <f>IF(備品台帳!B84="","",備品台帳!B84)</f>
        <v/>
      </c>
      <c r="C85" s="26">
        <f>IF(備品台帳!E84="","",備品台帳!E84)</f>
        <v/>
      </c>
      <c r="D85" s="26">
        <f>IF(備品台帳!F84="","",備品台帳!F84)</f>
        <v/>
      </c>
      <c r="E85" s="26">
        <f>IF(備品台帳!G84="","",備品台帳!G84)</f>
        <v/>
      </c>
      <c r="F85" s="24">
        <f>IF(備品台帳!J84="","",備品台帳!J84)</f>
        <v/>
      </c>
      <c r="G85" s="20" t="n"/>
      <c r="H85" s="9" t="n"/>
    </row>
    <row r="86">
      <c r="A86" s="24">
        <f>IF(備品台帳!A85="","",備品台帳!A85)</f>
        <v/>
      </c>
      <c r="B86" s="26">
        <f>IF(備品台帳!B85="","",備品台帳!B85)</f>
        <v/>
      </c>
      <c r="C86" s="26">
        <f>IF(備品台帳!E85="","",備品台帳!E85)</f>
        <v/>
      </c>
      <c r="D86" s="26">
        <f>IF(備品台帳!F85="","",備品台帳!F85)</f>
        <v/>
      </c>
      <c r="E86" s="26">
        <f>IF(備品台帳!G85="","",備品台帳!G85)</f>
        <v/>
      </c>
      <c r="F86" s="24">
        <f>IF(備品台帳!J85="","",備品台帳!J85)</f>
        <v/>
      </c>
      <c r="G86" s="20" t="n"/>
      <c r="H86" s="9" t="n"/>
    </row>
    <row r="87">
      <c r="A87" s="24">
        <f>IF(備品台帳!A86="","",備品台帳!A86)</f>
        <v/>
      </c>
      <c r="B87" s="26">
        <f>IF(備品台帳!B86="","",備品台帳!B86)</f>
        <v/>
      </c>
      <c r="C87" s="26">
        <f>IF(備品台帳!E86="","",備品台帳!E86)</f>
        <v/>
      </c>
      <c r="D87" s="26">
        <f>IF(備品台帳!F86="","",備品台帳!F86)</f>
        <v/>
      </c>
      <c r="E87" s="26">
        <f>IF(備品台帳!G86="","",備品台帳!G86)</f>
        <v/>
      </c>
      <c r="F87" s="24">
        <f>IF(備品台帳!J86="","",備品台帳!J86)</f>
        <v/>
      </c>
      <c r="G87" s="20" t="n"/>
      <c r="H87" s="9" t="n"/>
    </row>
    <row r="88">
      <c r="A88" s="24">
        <f>IF(備品台帳!A87="","",備品台帳!A87)</f>
        <v/>
      </c>
      <c r="B88" s="26">
        <f>IF(備品台帳!B87="","",備品台帳!B87)</f>
        <v/>
      </c>
      <c r="C88" s="26">
        <f>IF(備品台帳!E87="","",備品台帳!E87)</f>
        <v/>
      </c>
      <c r="D88" s="26">
        <f>IF(備品台帳!F87="","",備品台帳!F87)</f>
        <v/>
      </c>
      <c r="E88" s="26">
        <f>IF(備品台帳!G87="","",備品台帳!G87)</f>
        <v/>
      </c>
      <c r="F88" s="24">
        <f>IF(備品台帳!J87="","",備品台帳!J87)</f>
        <v/>
      </c>
      <c r="G88" s="20" t="n"/>
      <c r="H88" s="9" t="n"/>
    </row>
    <row r="89">
      <c r="A89" s="24">
        <f>IF(備品台帳!A88="","",備品台帳!A88)</f>
        <v/>
      </c>
      <c r="B89" s="26">
        <f>IF(備品台帳!B88="","",備品台帳!B88)</f>
        <v/>
      </c>
      <c r="C89" s="26">
        <f>IF(備品台帳!E88="","",備品台帳!E88)</f>
        <v/>
      </c>
      <c r="D89" s="26">
        <f>IF(備品台帳!F88="","",備品台帳!F88)</f>
        <v/>
      </c>
      <c r="E89" s="26">
        <f>IF(備品台帳!G88="","",備品台帳!G88)</f>
        <v/>
      </c>
      <c r="F89" s="24">
        <f>IF(備品台帳!J88="","",備品台帳!J88)</f>
        <v/>
      </c>
      <c r="G89" s="20" t="n"/>
      <c r="H89" s="9" t="n"/>
    </row>
    <row r="90">
      <c r="A90" s="24">
        <f>IF(備品台帳!A89="","",備品台帳!A89)</f>
        <v/>
      </c>
      <c r="B90" s="26">
        <f>IF(備品台帳!B89="","",備品台帳!B89)</f>
        <v/>
      </c>
      <c r="C90" s="26">
        <f>IF(備品台帳!E89="","",備品台帳!E89)</f>
        <v/>
      </c>
      <c r="D90" s="26">
        <f>IF(備品台帳!F89="","",備品台帳!F89)</f>
        <v/>
      </c>
      <c r="E90" s="26">
        <f>IF(備品台帳!G89="","",備品台帳!G89)</f>
        <v/>
      </c>
      <c r="F90" s="24">
        <f>IF(備品台帳!J89="","",備品台帳!J89)</f>
        <v/>
      </c>
      <c r="G90" s="20" t="n"/>
      <c r="H90" s="9" t="n"/>
    </row>
    <row r="91">
      <c r="A91" s="24">
        <f>IF(備品台帳!A90="","",備品台帳!A90)</f>
        <v/>
      </c>
      <c r="B91" s="26">
        <f>IF(備品台帳!B90="","",備品台帳!B90)</f>
        <v/>
      </c>
      <c r="C91" s="26">
        <f>IF(備品台帳!E90="","",備品台帳!E90)</f>
        <v/>
      </c>
      <c r="D91" s="26">
        <f>IF(備品台帳!F90="","",備品台帳!F90)</f>
        <v/>
      </c>
      <c r="E91" s="26">
        <f>IF(備品台帳!G90="","",備品台帳!G90)</f>
        <v/>
      </c>
      <c r="F91" s="24">
        <f>IF(備品台帳!J90="","",備品台帳!J90)</f>
        <v/>
      </c>
      <c r="G91" s="20" t="n"/>
      <c r="H91" s="9" t="n"/>
    </row>
    <row r="92">
      <c r="A92" s="24">
        <f>IF(備品台帳!A91="","",備品台帳!A91)</f>
        <v/>
      </c>
      <c r="B92" s="26">
        <f>IF(備品台帳!B91="","",備品台帳!B91)</f>
        <v/>
      </c>
      <c r="C92" s="26">
        <f>IF(備品台帳!E91="","",備品台帳!E91)</f>
        <v/>
      </c>
      <c r="D92" s="26">
        <f>IF(備品台帳!F91="","",備品台帳!F91)</f>
        <v/>
      </c>
      <c r="E92" s="26">
        <f>IF(備品台帳!G91="","",備品台帳!G91)</f>
        <v/>
      </c>
      <c r="F92" s="24">
        <f>IF(備品台帳!J91="","",備品台帳!J91)</f>
        <v/>
      </c>
      <c r="G92" s="20" t="n"/>
      <c r="H92" s="9" t="n"/>
    </row>
    <row r="93">
      <c r="A93" s="24">
        <f>IF(備品台帳!A92="","",備品台帳!A92)</f>
        <v/>
      </c>
      <c r="B93" s="26">
        <f>IF(備品台帳!B92="","",備品台帳!B92)</f>
        <v/>
      </c>
      <c r="C93" s="26">
        <f>IF(備品台帳!E92="","",備品台帳!E92)</f>
        <v/>
      </c>
      <c r="D93" s="26">
        <f>IF(備品台帳!F92="","",備品台帳!F92)</f>
        <v/>
      </c>
      <c r="E93" s="26">
        <f>IF(備品台帳!G92="","",備品台帳!G92)</f>
        <v/>
      </c>
      <c r="F93" s="24">
        <f>IF(備品台帳!J92="","",備品台帳!J92)</f>
        <v/>
      </c>
      <c r="G93" s="20" t="n"/>
      <c r="H93" s="9" t="n"/>
    </row>
    <row r="94">
      <c r="A94" s="24">
        <f>IF(備品台帳!A93="","",備品台帳!A93)</f>
        <v/>
      </c>
      <c r="B94" s="26">
        <f>IF(備品台帳!B93="","",備品台帳!B93)</f>
        <v/>
      </c>
      <c r="C94" s="26">
        <f>IF(備品台帳!E93="","",備品台帳!E93)</f>
        <v/>
      </c>
      <c r="D94" s="26">
        <f>IF(備品台帳!F93="","",備品台帳!F93)</f>
        <v/>
      </c>
      <c r="E94" s="26">
        <f>IF(備品台帳!G93="","",備品台帳!G93)</f>
        <v/>
      </c>
      <c r="F94" s="24">
        <f>IF(備品台帳!J93="","",備品台帳!J93)</f>
        <v/>
      </c>
      <c r="G94" s="20" t="n"/>
      <c r="H94" s="9" t="n"/>
    </row>
    <row r="95">
      <c r="A95" s="24">
        <f>IF(備品台帳!A94="","",備品台帳!A94)</f>
        <v/>
      </c>
      <c r="B95" s="26">
        <f>IF(備品台帳!B94="","",備品台帳!B94)</f>
        <v/>
      </c>
      <c r="C95" s="26">
        <f>IF(備品台帳!E94="","",備品台帳!E94)</f>
        <v/>
      </c>
      <c r="D95" s="26">
        <f>IF(備品台帳!F94="","",備品台帳!F94)</f>
        <v/>
      </c>
      <c r="E95" s="26">
        <f>IF(備品台帳!G94="","",備品台帳!G94)</f>
        <v/>
      </c>
      <c r="F95" s="24">
        <f>IF(備品台帳!J94="","",備品台帳!J94)</f>
        <v/>
      </c>
      <c r="G95" s="20" t="n"/>
      <c r="H95" s="9" t="n"/>
    </row>
    <row r="96">
      <c r="A96" s="24">
        <f>IF(備品台帳!A95="","",備品台帳!A95)</f>
        <v/>
      </c>
      <c r="B96" s="26">
        <f>IF(備品台帳!B95="","",備品台帳!B95)</f>
        <v/>
      </c>
      <c r="C96" s="26">
        <f>IF(備品台帳!E95="","",備品台帳!E95)</f>
        <v/>
      </c>
      <c r="D96" s="26">
        <f>IF(備品台帳!F95="","",備品台帳!F95)</f>
        <v/>
      </c>
      <c r="E96" s="26">
        <f>IF(備品台帳!G95="","",備品台帳!G95)</f>
        <v/>
      </c>
      <c r="F96" s="24">
        <f>IF(備品台帳!J95="","",備品台帳!J95)</f>
        <v/>
      </c>
      <c r="G96" s="20" t="n"/>
      <c r="H96" s="9" t="n"/>
    </row>
    <row r="97">
      <c r="A97" s="24">
        <f>IF(備品台帳!A96="","",備品台帳!A96)</f>
        <v/>
      </c>
      <c r="B97" s="26">
        <f>IF(備品台帳!B96="","",備品台帳!B96)</f>
        <v/>
      </c>
      <c r="C97" s="26">
        <f>IF(備品台帳!E96="","",備品台帳!E96)</f>
        <v/>
      </c>
      <c r="D97" s="26">
        <f>IF(備品台帳!F96="","",備品台帳!F96)</f>
        <v/>
      </c>
      <c r="E97" s="26">
        <f>IF(備品台帳!G96="","",備品台帳!G96)</f>
        <v/>
      </c>
      <c r="F97" s="24">
        <f>IF(備品台帳!J96="","",備品台帳!J96)</f>
        <v/>
      </c>
      <c r="G97" s="20" t="n"/>
      <c r="H97" s="9" t="n"/>
    </row>
    <row r="98">
      <c r="A98" s="24">
        <f>IF(備品台帳!A97="","",備品台帳!A97)</f>
        <v/>
      </c>
      <c r="B98" s="26">
        <f>IF(備品台帳!B97="","",備品台帳!B97)</f>
        <v/>
      </c>
      <c r="C98" s="26">
        <f>IF(備品台帳!E97="","",備品台帳!E97)</f>
        <v/>
      </c>
      <c r="D98" s="26">
        <f>IF(備品台帳!F97="","",備品台帳!F97)</f>
        <v/>
      </c>
      <c r="E98" s="26">
        <f>IF(備品台帳!G97="","",備品台帳!G97)</f>
        <v/>
      </c>
      <c r="F98" s="24">
        <f>IF(備品台帳!J97="","",備品台帳!J97)</f>
        <v/>
      </c>
      <c r="G98" s="20" t="n"/>
      <c r="H98" s="9" t="n"/>
    </row>
    <row r="99">
      <c r="A99" s="24">
        <f>IF(備品台帳!A98="","",備品台帳!A98)</f>
        <v/>
      </c>
      <c r="B99" s="26">
        <f>IF(備品台帳!B98="","",備品台帳!B98)</f>
        <v/>
      </c>
      <c r="C99" s="26">
        <f>IF(備品台帳!E98="","",備品台帳!E98)</f>
        <v/>
      </c>
      <c r="D99" s="26">
        <f>IF(備品台帳!F98="","",備品台帳!F98)</f>
        <v/>
      </c>
      <c r="E99" s="26">
        <f>IF(備品台帳!G98="","",備品台帳!G98)</f>
        <v/>
      </c>
      <c r="F99" s="24">
        <f>IF(備品台帳!J98="","",備品台帳!J98)</f>
        <v/>
      </c>
      <c r="G99" s="20" t="n"/>
      <c r="H99" s="9" t="n"/>
    </row>
    <row r="100">
      <c r="A100" s="24">
        <f>IF(備品台帳!A99="","",備品台帳!A99)</f>
        <v/>
      </c>
      <c r="B100" s="26">
        <f>IF(備品台帳!B99="","",備品台帳!B99)</f>
        <v/>
      </c>
      <c r="C100" s="26">
        <f>IF(備品台帳!E99="","",備品台帳!E99)</f>
        <v/>
      </c>
      <c r="D100" s="26">
        <f>IF(備品台帳!F99="","",備品台帳!F99)</f>
        <v/>
      </c>
      <c r="E100" s="26">
        <f>IF(備品台帳!G99="","",備品台帳!G99)</f>
        <v/>
      </c>
      <c r="F100" s="24">
        <f>IF(備品台帳!J99="","",備品台帳!J99)</f>
        <v/>
      </c>
      <c r="G100" s="20" t="n"/>
      <c r="H100" s="9" t="n"/>
    </row>
    <row r="101">
      <c r="A101" s="24">
        <f>IF(備品台帳!A100="","",備品台帳!A100)</f>
        <v/>
      </c>
      <c r="B101" s="26">
        <f>IF(備品台帳!B100="","",備品台帳!B100)</f>
        <v/>
      </c>
      <c r="C101" s="26">
        <f>IF(備品台帳!E100="","",備品台帳!E100)</f>
        <v/>
      </c>
      <c r="D101" s="26">
        <f>IF(備品台帳!F100="","",備品台帳!F100)</f>
        <v/>
      </c>
      <c r="E101" s="26">
        <f>IF(備品台帳!G100="","",備品台帳!G100)</f>
        <v/>
      </c>
      <c r="F101" s="24">
        <f>IF(備品台帳!J100="","",備品台帳!J100)</f>
        <v/>
      </c>
      <c r="G101" s="20" t="n"/>
      <c r="H101" s="9" t="n"/>
    </row>
    <row r="102">
      <c r="A102" s="24">
        <f>IF(備品台帳!A101="","",備品台帳!A101)</f>
        <v/>
      </c>
      <c r="B102" s="26">
        <f>IF(備品台帳!B101="","",備品台帳!B101)</f>
        <v/>
      </c>
      <c r="C102" s="26">
        <f>IF(備品台帳!E101="","",備品台帳!E101)</f>
        <v/>
      </c>
      <c r="D102" s="26">
        <f>IF(備品台帳!F101="","",備品台帳!F101)</f>
        <v/>
      </c>
      <c r="E102" s="26">
        <f>IF(備品台帳!G101="","",備品台帳!G101)</f>
        <v/>
      </c>
      <c r="F102" s="24">
        <f>IF(備品台帳!J101="","",備品台帳!J101)</f>
        <v/>
      </c>
      <c r="G102" s="20" t="n"/>
      <c r="H102" s="9" t="n"/>
    </row>
    <row r="103">
      <c r="A103" s="24">
        <f>IF(備品台帳!A102="","",備品台帳!A102)</f>
        <v/>
      </c>
      <c r="B103" s="26">
        <f>IF(備品台帳!B102="","",備品台帳!B102)</f>
        <v/>
      </c>
      <c r="C103" s="26">
        <f>IF(備品台帳!E102="","",備品台帳!E102)</f>
        <v/>
      </c>
      <c r="D103" s="26">
        <f>IF(備品台帳!F102="","",備品台帳!F102)</f>
        <v/>
      </c>
      <c r="E103" s="26">
        <f>IF(備品台帳!G102="","",備品台帳!G102)</f>
        <v/>
      </c>
      <c r="F103" s="24">
        <f>IF(備品台帳!J102="","",備品台帳!J102)</f>
        <v/>
      </c>
      <c r="G103" s="20" t="n"/>
      <c r="H103" s="9" t="n"/>
    </row>
    <row r="104">
      <c r="A104" s="24">
        <f>IF(備品台帳!A103="","",備品台帳!A103)</f>
        <v/>
      </c>
      <c r="B104" s="26">
        <f>IF(備品台帳!B103="","",備品台帳!B103)</f>
        <v/>
      </c>
      <c r="C104" s="26">
        <f>IF(備品台帳!E103="","",備品台帳!E103)</f>
        <v/>
      </c>
      <c r="D104" s="26">
        <f>IF(備品台帳!F103="","",備品台帳!F103)</f>
        <v/>
      </c>
      <c r="E104" s="26">
        <f>IF(備品台帳!G103="","",備品台帳!G103)</f>
        <v/>
      </c>
      <c r="F104" s="24">
        <f>IF(備品台帳!J103="","",備品台帳!J103)</f>
        <v/>
      </c>
      <c r="G104" s="20" t="n"/>
      <c r="H104" s="9" t="n"/>
    </row>
    <row r="105">
      <c r="A105" s="24">
        <f>IF(備品台帳!A104="","",備品台帳!A104)</f>
        <v/>
      </c>
      <c r="B105" s="26">
        <f>IF(備品台帳!B104="","",備品台帳!B104)</f>
        <v/>
      </c>
      <c r="C105" s="26">
        <f>IF(備品台帳!E104="","",備品台帳!E104)</f>
        <v/>
      </c>
      <c r="D105" s="26">
        <f>IF(備品台帳!F104="","",備品台帳!F104)</f>
        <v/>
      </c>
      <c r="E105" s="26">
        <f>IF(備品台帳!G104="","",備品台帳!G104)</f>
        <v/>
      </c>
      <c r="F105" s="24">
        <f>IF(備品台帳!J104="","",備品台帳!J104)</f>
        <v/>
      </c>
      <c r="G105" s="20" t="n"/>
      <c r="H105" s="9" t="n"/>
    </row>
    <row r="106">
      <c r="A106" s="24">
        <f>IF(備品台帳!A105="","",備品台帳!A105)</f>
        <v/>
      </c>
      <c r="B106" s="26">
        <f>IF(備品台帳!B105="","",備品台帳!B105)</f>
        <v/>
      </c>
      <c r="C106" s="26">
        <f>IF(備品台帳!E105="","",備品台帳!E105)</f>
        <v/>
      </c>
      <c r="D106" s="26">
        <f>IF(備品台帳!F105="","",備品台帳!F105)</f>
        <v/>
      </c>
      <c r="E106" s="26">
        <f>IF(備品台帳!G105="","",備品台帳!G105)</f>
        <v/>
      </c>
      <c r="F106" s="24">
        <f>IF(備品台帳!J105="","",備品台帳!J105)</f>
        <v/>
      </c>
      <c r="G106" s="20" t="n"/>
      <c r="H106" s="9" t="n"/>
    </row>
    <row r="107">
      <c r="A107" s="24">
        <f>IF(備品台帳!A106="","",備品台帳!A106)</f>
        <v/>
      </c>
      <c r="B107" s="26">
        <f>IF(備品台帳!B106="","",備品台帳!B106)</f>
        <v/>
      </c>
      <c r="C107" s="26">
        <f>IF(備品台帳!E106="","",備品台帳!E106)</f>
        <v/>
      </c>
      <c r="D107" s="26">
        <f>IF(備品台帳!F106="","",備品台帳!F106)</f>
        <v/>
      </c>
      <c r="E107" s="26">
        <f>IF(備品台帳!G106="","",備品台帳!G106)</f>
        <v/>
      </c>
      <c r="F107" s="24">
        <f>IF(備品台帳!J106="","",備品台帳!J106)</f>
        <v/>
      </c>
      <c r="G107" s="20" t="n"/>
      <c r="H107" s="9" t="n"/>
    </row>
    <row r="108">
      <c r="A108" s="24">
        <f>IF(備品台帳!A107="","",備品台帳!A107)</f>
        <v/>
      </c>
      <c r="B108" s="26">
        <f>IF(備品台帳!B107="","",備品台帳!B107)</f>
        <v/>
      </c>
      <c r="C108" s="26">
        <f>IF(備品台帳!E107="","",備品台帳!E107)</f>
        <v/>
      </c>
      <c r="D108" s="26">
        <f>IF(備品台帳!F107="","",備品台帳!F107)</f>
        <v/>
      </c>
      <c r="E108" s="26">
        <f>IF(備品台帳!G107="","",備品台帳!G107)</f>
        <v/>
      </c>
      <c r="F108" s="24">
        <f>IF(備品台帳!J107="","",備品台帳!J107)</f>
        <v/>
      </c>
      <c r="G108" s="20" t="n"/>
      <c r="H108" s="9" t="n"/>
    </row>
    <row r="109">
      <c r="A109" s="24">
        <f>IF(備品台帳!A108="","",備品台帳!A108)</f>
        <v/>
      </c>
      <c r="B109" s="26">
        <f>IF(備品台帳!B108="","",備品台帳!B108)</f>
        <v/>
      </c>
      <c r="C109" s="26">
        <f>IF(備品台帳!E108="","",備品台帳!E108)</f>
        <v/>
      </c>
      <c r="D109" s="26">
        <f>IF(備品台帳!F108="","",備品台帳!F108)</f>
        <v/>
      </c>
      <c r="E109" s="26">
        <f>IF(備品台帳!G108="","",備品台帳!G108)</f>
        <v/>
      </c>
      <c r="F109" s="24">
        <f>IF(備品台帳!J108="","",備品台帳!J108)</f>
        <v/>
      </c>
      <c r="G109" s="20" t="n"/>
      <c r="H109" s="9" t="n"/>
    </row>
    <row r="110">
      <c r="A110" s="24">
        <f>IF(備品台帳!A109="","",備品台帳!A109)</f>
        <v/>
      </c>
      <c r="B110" s="26">
        <f>IF(備品台帳!B109="","",備品台帳!B109)</f>
        <v/>
      </c>
      <c r="C110" s="26">
        <f>IF(備品台帳!E109="","",備品台帳!E109)</f>
        <v/>
      </c>
      <c r="D110" s="26">
        <f>IF(備品台帳!F109="","",備品台帳!F109)</f>
        <v/>
      </c>
      <c r="E110" s="26">
        <f>IF(備品台帳!G109="","",備品台帳!G109)</f>
        <v/>
      </c>
      <c r="F110" s="24">
        <f>IF(備品台帳!J109="","",備品台帳!J109)</f>
        <v/>
      </c>
      <c r="G110" s="20" t="n"/>
      <c r="H110" s="9" t="n"/>
    </row>
    <row r="111">
      <c r="A111" s="24">
        <f>IF(備品台帳!A110="","",備品台帳!A110)</f>
        <v/>
      </c>
      <c r="B111" s="26">
        <f>IF(備品台帳!B110="","",備品台帳!B110)</f>
        <v/>
      </c>
      <c r="C111" s="26">
        <f>IF(備品台帳!E110="","",備品台帳!E110)</f>
        <v/>
      </c>
      <c r="D111" s="26">
        <f>IF(備品台帳!F110="","",備品台帳!F110)</f>
        <v/>
      </c>
      <c r="E111" s="26">
        <f>IF(備品台帳!G110="","",備品台帳!G110)</f>
        <v/>
      </c>
      <c r="F111" s="24">
        <f>IF(備品台帳!J110="","",備品台帳!J110)</f>
        <v/>
      </c>
      <c r="G111" s="20" t="n"/>
      <c r="H111" s="9" t="n"/>
    </row>
    <row r="112">
      <c r="A112" s="24">
        <f>IF(備品台帳!A111="","",備品台帳!A111)</f>
        <v/>
      </c>
      <c r="B112" s="26">
        <f>IF(備品台帳!B111="","",備品台帳!B111)</f>
        <v/>
      </c>
      <c r="C112" s="26">
        <f>IF(備品台帳!E111="","",備品台帳!E111)</f>
        <v/>
      </c>
      <c r="D112" s="26">
        <f>IF(備品台帳!F111="","",備品台帳!F111)</f>
        <v/>
      </c>
      <c r="E112" s="26">
        <f>IF(備品台帳!G111="","",備品台帳!G111)</f>
        <v/>
      </c>
      <c r="F112" s="24">
        <f>IF(備品台帳!J111="","",備品台帳!J111)</f>
        <v/>
      </c>
      <c r="G112" s="20" t="n"/>
      <c r="H112" s="9" t="n"/>
    </row>
    <row r="113">
      <c r="A113" s="24">
        <f>IF(備品台帳!A112="","",備品台帳!A112)</f>
        <v/>
      </c>
      <c r="B113" s="26">
        <f>IF(備品台帳!B112="","",備品台帳!B112)</f>
        <v/>
      </c>
      <c r="C113" s="26">
        <f>IF(備品台帳!E112="","",備品台帳!E112)</f>
        <v/>
      </c>
      <c r="D113" s="26">
        <f>IF(備品台帳!F112="","",備品台帳!F112)</f>
        <v/>
      </c>
      <c r="E113" s="26">
        <f>IF(備品台帳!G112="","",備品台帳!G112)</f>
        <v/>
      </c>
      <c r="F113" s="24">
        <f>IF(備品台帳!J112="","",備品台帳!J112)</f>
        <v/>
      </c>
      <c r="G113" s="20" t="n"/>
      <c r="H113" s="9" t="n"/>
    </row>
    <row r="114">
      <c r="A114" s="24">
        <f>IF(備品台帳!A113="","",備品台帳!A113)</f>
        <v/>
      </c>
      <c r="B114" s="26">
        <f>IF(備品台帳!B113="","",備品台帳!B113)</f>
        <v/>
      </c>
      <c r="C114" s="26">
        <f>IF(備品台帳!E113="","",備品台帳!E113)</f>
        <v/>
      </c>
      <c r="D114" s="26">
        <f>IF(備品台帳!F113="","",備品台帳!F113)</f>
        <v/>
      </c>
      <c r="E114" s="26">
        <f>IF(備品台帳!G113="","",備品台帳!G113)</f>
        <v/>
      </c>
      <c r="F114" s="24">
        <f>IF(備品台帳!J113="","",備品台帳!J113)</f>
        <v/>
      </c>
      <c r="G114" s="20" t="n"/>
      <c r="H114" s="9" t="n"/>
    </row>
    <row r="115">
      <c r="A115" s="24">
        <f>IF(備品台帳!A114="","",備品台帳!A114)</f>
        <v/>
      </c>
      <c r="B115" s="26">
        <f>IF(備品台帳!B114="","",備品台帳!B114)</f>
        <v/>
      </c>
      <c r="C115" s="26">
        <f>IF(備品台帳!E114="","",備品台帳!E114)</f>
        <v/>
      </c>
      <c r="D115" s="26">
        <f>IF(備品台帳!F114="","",備品台帳!F114)</f>
        <v/>
      </c>
      <c r="E115" s="26">
        <f>IF(備品台帳!G114="","",備品台帳!G114)</f>
        <v/>
      </c>
      <c r="F115" s="24">
        <f>IF(備品台帳!J114="","",備品台帳!J114)</f>
        <v/>
      </c>
      <c r="G115" s="20" t="n"/>
      <c r="H115" s="9" t="n"/>
    </row>
    <row r="116">
      <c r="A116" s="24">
        <f>IF(備品台帳!A115="","",備品台帳!A115)</f>
        <v/>
      </c>
      <c r="B116" s="26">
        <f>IF(備品台帳!B115="","",備品台帳!B115)</f>
        <v/>
      </c>
      <c r="C116" s="26">
        <f>IF(備品台帳!E115="","",備品台帳!E115)</f>
        <v/>
      </c>
      <c r="D116" s="26">
        <f>IF(備品台帳!F115="","",備品台帳!F115)</f>
        <v/>
      </c>
      <c r="E116" s="26">
        <f>IF(備品台帳!G115="","",備品台帳!G115)</f>
        <v/>
      </c>
      <c r="F116" s="24">
        <f>IF(備品台帳!J115="","",備品台帳!J115)</f>
        <v/>
      </c>
      <c r="G116" s="20" t="n"/>
      <c r="H116" s="9" t="n"/>
    </row>
    <row r="117">
      <c r="A117" s="24">
        <f>IF(備品台帳!A116="","",備品台帳!A116)</f>
        <v/>
      </c>
      <c r="B117" s="26">
        <f>IF(備品台帳!B116="","",備品台帳!B116)</f>
        <v/>
      </c>
      <c r="C117" s="26">
        <f>IF(備品台帳!E116="","",備品台帳!E116)</f>
        <v/>
      </c>
      <c r="D117" s="26">
        <f>IF(備品台帳!F116="","",備品台帳!F116)</f>
        <v/>
      </c>
      <c r="E117" s="26">
        <f>IF(備品台帳!G116="","",備品台帳!G116)</f>
        <v/>
      </c>
      <c r="F117" s="24">
        <f>IF(備品台帳!J116="","",備品台帳!J116)</f>
        <v/>
      </c>
      <c r="G117" s="20" t="n"/>
      <c r="H117" s="9" t="n"/>
    </row>
    <row r="118">
      <c r="A118" s="24">
        <f>IF(備品台帳!A117="","",備品台帳!A117)</f>
        <v/>
      </c>
      <c r="B118" s="26">
        <f>IF(備品台帳!B117="","",備品台帳!B117)</f>
        <v/>
      </c>
      <c r="C118" s="26">
        <f>IF(備品台帳!E117="","",備品台帳!E117)</f>
        <v/>
      </c>
      <c r="D118" s="26">
        <f>IF(備品台帳!F117="","",備品台帳!F117)</f>
        <v/>
      </c>
      <c r="E118" s="26">
        <f>IF(備品台帳!G117="","",備品台帳!G117)</f>
        <v/>
      </c>
      <c r="F118" s="24">
        <f>IF(備品台帳!J117="","",備品台帳!J117)</f>
        <v/>
      </c>
      <c r="G118" s="20" t="n"/>
      <c r="H118" s="9" t="n"/>
    </row>
    <row r="119">
      <c r="A119" s="24">
        <f>IF(備品台帳!A118="","",備品台帳!A118)</f>
        <v/>
      </c>
      <c r="B119" s="26">
        <f>IF(備品台帳!B118="","",備品台帳!B118)</f>
        <v/>
      </c>
      <c r="C119" s="26">
        <f>IF(備品台帳!E118="","",備品台帳!E118)</f>
        <v/>
      </c>
      <c r="D119" s="26">
        <f>IF(備品台帳!F118="","",備品台帳!F118)</f>
        <v/>
      </c>
      <c r="E119" s="26">
        <f>IF(備品台帳!G118="","",備品台帳!G118)</f>
        <v/>
      </c>
      <c r="F119" s="24">
        <f>IF(備品台帳!J118="","",備品台帳!J118)</f>
        <v/>
      </c>
      <c r="G119" s="20" t="n"/>
      <c r="H119" s="9" t="n"/>
    </row>
    <row r="120">
      <c r="A120" s="24">
        <f>IF(備品台帳!A119="","",備品台帳!A119)</f>
        <v/>
      </c>
      <c r="B120" s="26">
        <f>IF(備品台帳!B119="","",備品台帳!B119)</f>
        <v/>
      </c>
      <c r="C120" s="26">
        <f>IF(備品台帳!E119="","",備品台帳!E119)</f>
        <v/>
      </c>
      <c r="D120" s="26">
        <f>IF(備品台帳!F119="","",備品台帳!F119)</f>
        <v/>
      </c>
      <c r="E120" s="26">
        <f>IF(備品台帳!G119="","",備品台帳!G119)</f>
        <v/>
      </c>
      <c r="F120" s="24">
        <f>IF(備品台帳!J119="","",備品台帳!J119)</f>
        <v/>
      </c>
      <c r="G120" s="20" t="n"/>
      <c r="H120" s="9" t="n"/>
    </row>
    <row r="121">
      <c r="A121" s="24">
        <f>IF(備品台帳!A120="","",備品台帳!A120)</f>
        <v/>
      </c>
      <c r="B121" s="26">
        <f>IF(備品台帳!B120="","",備品台帳!B120)</f>
        <v/>
      </c>
      <c r="C121" s="26">
        <f>IF(備品台帳!E120="","",備品台帳!E120)</f>
        <v/>
      </c>
      <c r="D121" s="26">
        <f>IF(備品台帳!F120="","",備品台帳!F120)</f>
        <v/>
      </c>
      <c r="E121" s="26">
        <f>IF(備品台帳!G120="","",備品台帳!G120)</f>
        <v/>
      </c>
      <c r="F121" s="24">
        <f>IF(備品台帳!J120="","",備品台帳!J120)</f>
        <v/>
      </c>
      <c r="G121" s="20" t="n"/>
      <c r="H121" s="9" t="n"/>
    </row>
    <row r="122">
      <c r="A122" s="24">
        <f>IF(備品台帳!A121="","",備品台帳!A121)</f>
        <v/>
      </c>
      <c r="B122" s="26">
        <f>IF(備品台帳!B121="","",備品台帳!B121)</f>
        <v/>
      </c>
      <c r="C122" s="26">
        <f>IF(備品台帳!E121="","",備品台帳!E121)</f>
        <v/>
      </c>
      <c r="D122" s="26">
        <f>IF(備品台帳!F121="","",備品台帳!F121)</f>
        <v/>
      </c>
      <c r="E122" s="26">
        <f>IF(備品台帳!G121="","",備品台帳!G121)</f>
        <v/>
      </c>
      <c r="F122" s="24">
        <f>IF(備品台帳!J121="","",備品台帳!J121)</f>
        <v/>
      </c>
      <c r="G122" s="20" t="n"/>
      <c r="H122" s="9" t="n"/>
    </row>
    <row r="123">
      <c r="A123" s="24">
        <f>IF(備品台帳!A122="","",備品台帳!A122)</f>
        <v/>
      </c>
      <c r="B123" s="26">
        <f>IF(備品台帳!B122="","",備品台帳!B122)</f>
        <v/>
      </c>
      <c r="C123" s="26">
        <f>IF(備品台帳!E122="","",備品台帳!E122)</f>
        <v/>
      </c>
      <c r="D123" s="26">
        <f>IF(備品台帳!F122="","",備品台帳!F122)</f>
        <v/>
      </c>
      <c r="E123" s="26">
        <f>IF(備品台帳!G122="","",備品台帳!G122)</f>
        <v/>
      </c>
      <c r="F123" s="24">
        <f>IF(備品台帳!J122="","",備品台帳!J122)</f>
        <v/>
      </c>
      <c r="G123" s="20" t="n"/>
      <c r="H123" s="9" t="n"/>
    </row>
    <row r="124">
      <c r="A124" s="24">
        <f>IF(備品台帳!A123="","",備品台帳!A123)</f>
        <v/>
      </c>
      <c r="B124" s="26">
        <f>IF(備品台帳!B123="","",備品台帳!B123)</f>
        <v/>
      </c>
      <c r="C124" s="26">
        <f>IF(備品台帳!E123="","",備品台帳!E123)</f>
        <v/>
      </c>
      <c r="D124" s="26">
        <f>IF(備品台帳!F123="","",備品台帳!F123)</f>
        <v/>
      </c>
      <c r="E124" s="26">
        <f>IF(備品台帳!G123="","",備品台帳!G123)</f>
        <v/>
      </c>
      <c r="F124" s="24">
        <f>IF(備品台帳!J123="","",備品台帳!J123)</f>
        <v/>
      </c>
      <c r="G124" s="20" t="n"/>
      <c r="H124" s="9" t="n"/>
    </row>
    <row r="125">
      <c r="A125" s="24">
        <f>IF(備品台帳!A124="","",備品台帳!A124)</f>
        <v/>
      </c>
      <c r="B125" s="26">
        <f>IF(備品台帳!B124="","",備品台帳!B124)</f>
        <v/>
      </c>
      <c r="C125" s="26">
        <f>IF(備品台帳!E124="","",備品台帳!E124)</f>
        <v/>
      </c>
      <c r="D125" s="26">
        <f>IF(備品台帳!F124="","",備品台帳!F124)</f>
        <v/>
      </c>
      <c r="E125" s="26">
        <f>IF(備品台帳!G124="","",備品台帳!G124)</f>
        <v/>
      </c>
      <c r="F125" s="24">
        <f>IF(備品台帳!J124="","",備品台帳!J124)</f>
        <v/>
      </c>
      <c r="G125" s="20" t="n"/>
      <c r="H125" s="9" t="n"/>
    </row>
    <row r="126">
      <c r="A126" s="24">
        <f>IF(備品台帳!A125="","",備品台帳!A125)</f>
        <v/>
      </c>
      <c r="B126" s="26">
        <f>IF(備品台帳!B125="","",備品台帳!B125)</f>
        <v/>
      </c>
      <c r="C126" s="26">
        <f>IF(備品台帳!E125="","",備品台帳!E125)</f>
        <v/>
      </c>
      <c r="D126" s="26">
        <f>IF(備品台帳!F125="","",備品台帳!F125)</f>
        <v/>
      </c>
      <c r="E126" s="26">
        <f>IF(備品台帳!G125="","",備品台帳!G125)</f>
        <v/>
      </c>
      <c r="F126" s="24">
        <f>IF(備品台帳!J125="","",備品台帳!J125)</f>
        <v/>
      </c>
      <c r="G126" s="20" t="n"/>
      <c r="H126" s="9" t="n"/>
    </row>
    <row r="127">
      <c r="A127" s="24">
        <f>IF(備品台帳!A126="","",備品台帳!A126)</f>
        <v/>
      </c>
      <c r="B127" s="26">
        <f>IF(備品台帳!B126="","",備品台帳!B126)</f>
        <v/>
      </c>
      <c r="C127" s="26">
        <f>IF(備品台帳!E126="","",備品台帳!E126)</f>
        <v/>
      </c>
      <c r="D127" s="26">
        <f>IF(備品台帳!F126="","",備品台帳!F126)</f>
        <v/>
      </c>
      <c r="E127" s="26">
        <f>IF(備品台帳!G126="","",備品台帳!G126)</f>
        <v/>
      </c>
      <c r="F127" s="24">
        <f>IF(備品台帳!J126="","",備品台帳!J126)</f>
        <v/>
      </c>
      <c r="G127" s="20" t="n"/>
      <c r="H127" s="9" t="n"/>
    </row>
    <row r="128">
      <c r="A128" s="24">
        <f>IF(備品台帳!A127="","",備品台帳!A127)</f>
        <v/>
      </c>
      <c r="B128" s="26">
        <f>IF(備品台帳!B127="","",備品台帳!B127)</f>
        <v/>
      </c>
      <c r="C128" s="26">
        <f>IF(備品台帳!E127="","",備品台帳!E127)</f>
        <v/>
      </c>
      <c r="D128" s="26">
        <f>IF(備品台帳!F127="","",備品台帳!F127)</f>
        <v/>
      </c>
      <c r="E128" s="26">
        <f>IF(備品台帳!G127="","",備品台帳!G127)</f>
        <v/>
      </c>
      <c r="F128" s="24">
        <f>IF(備品台帳!J127="","",備品台帳!J127)</f>
        <v/>
      </c>
      <c r="G128" s="20" t="n"/>
      <c r="H128" s="9" t="n"/>
    </row>
    <row r="129">
      <c r="A129" s="24">
        <f>IF(備品台帳!A128="","",備品台帳!A128)</f>
        <v/>
      </c>
      <c r="B129" s="26">
        <f>IF(備品台帳!B128="","",備品台帳!B128)</f>
        <v/>
      </c>
      <c r="C129" s="26">
        <f>IF(備品台帳!E128="","",備品台帳!E128)</f>
        <v/>
      </c>
      <c r="D129" s="26">
        <f>IF(備品台帳!F128="","",備品台帳!F128)</f>
        <v/>
      </c>
      <c r="E129" s="26">
        <f>IF(備品台帳!G128="","",備品台帳!G128)</f>
        <v/>
      </c>
      <c r="F129" s="24">
        <f>IF(備品台帳!J128="","",備品台帳!J128)</f>
        <v/>
      </c>
      <c r="G129" s="20" t="n"/>
      <c r="H129" s="9" t="n"/>
    </row>
    <row r="130">
      <c r="A130" s="24">
        <f>IF(備品台帳!A129="","",備品台帳!A129)</f>
        <v/>
      </c>
      <c r="B130" s="26">
        <f>IF(備品台帳!B129="","",備品台帳!B129)</f>
        <v/>
      </c>
      <c r="C130" s="26">
        <f>IF(備品台帳!E129="","",備品台帳!E129)</f>
        <v/>
      </c>
      <c r="D130" s="26">
        <f>IF(備品台帳!F129="","",備品台帳!F129)</f>
        <v/>
      </c>
      <c r="E130" s="26">
        <f>IF(備品台帳!G129="","",備品台帳!G129)</f>
        <v/>
      </c>
      <c r="F130" s="24">
        <f>IF(備品台帳!J129="","",備品台帳!J129)</f>
        <v/>
      </c>
      <c r="G130" s="20" t="n"/>
      <c r="H130" s="9" t="n"/>
    </row>
    <row r="131">
      <c r="A131" s="24">
        <f>IF(備品台帳!A130="","",備品台帳!A130)</f>
        <v/>
      </c>
      <c r="B131" s="26">
        <f>IF(備品台帳!B130="","",備品台帳!B130)</f>
        <v/>
      </c>
      <c r="C131" s="26">
        <f>IF(備品台帳!E130="","",備品台帳!E130)</f>
        <v/>
      </c>
      <c r="D131" s="26">
        <f>IF(備品台帳!F130="","",備品台帳!F130)</f>
        <v/>
      </c>
      <c r="E131" s="26">
        <f>IF(備品台帳!G130="","",備品台帳!G130)</f>
        <v/>
      </c>
      <c r="F131" s="24">
        <f>IF(備品台帳!J130="","",備品台帳!J130)</f>
        <v/>
      </c>
      <c r="G131" s="20" t="n"/>
      <c r="H131" s="9" t="n"/>
    </row>
    <row r="132">
      <c r="A132" s="24">
        <f>IF(備品台帳!A131="","",備品台帳!A131)</f>
        <v/>
      </c>
      <c r="B132" s="26">
        <f>IF(備品台帳!B131="","",備品台帳!B131)</f>
        <v/>
      </c>
      <c r="C132" s="26">
        <f>IF(備品台帳!E131="","",備品台帳!E131)</f>
        <v/>
      </c>
      <c r="D132" s="26">
        <f>IF(備品台帳!F131="","",備品台帳!F131)</f>
        <v/>
      </c>
      <c r="E132" s="26">
        <f>IF(備品台帳!G131="","",備品台帳!G131)</f>
        <v/>
      </c>
      <c r="F132" s="24">
        <f>IF(備品台帳!J131="","",備品台帳!J131)</f>
        <v/>
      </c>
      <c r="G132" s="20" t="n"/>
      <c r="H132" s="9" t="n"/>
    </row>
    <row r="133">
      <c r="A133" s="24">
        <f>IF(備品台帳!A132="","",備品台帳!A132)</f>
        <v/>
      </c>
      <c r="B133" s="26">
        <f>IF(備品台帳!B132="","",備品台帳!B132)</f>
        <v/>
      </c>
      <c r="C133" s="26">
        <f>IF(備品台帳!E132="","",備品台帳!E132)</f>
        <v/>
      </c>
      <c r="D133" s="26">
        <f>IF(備品台帳!F132="","",備品台帳!F132)</f>
        <v/>
      </c>
      <c r="E133" s="26">
        <f>IF(備品台帳!G132="","",備品台帳!G132)</f>
        <v/>
      </c>
      <c r="F133" s="24">
        <f>IF(備品台帳!J132="","",備品台帳!J132)</f>
        <v/>
      </c>
      <c r="G133" s="20" t="n"/>
      <c r="H133" s="9" t="n"/>
    </row>
    <row r="134">
      <c r="A134" s="24">
        <f>IF(備品台帳!A133="","",備品台帳!A133)</f>
        <v/>
      </c>
      <c r="B134" s="26">
        <f>IF(備品台帳!B133="","",備品台帳!B133)</f>
        <v/>
      </c>
      <c r="C134" s="26">
        <f>IF(備品台帳!E133="","",備品台帳!E133)</f>
        <v/>
      </c>
      <c r="D134" s="26">
        <f>IF(備品台帳!F133="","",備品台帳!F133)</f>
        <v/>
      </c>
      <c r="E134" s="26">
        <f>IF(備品台帳!G133="","",備品台帳!G133)</f>
        <v/>
      </c>
      <c r="F134" s="24">
        <f>IF(備品台帳!J133="","",備品台帳!J133)</f>
        <v/>
      </c>
      <c r="G134" s="20" t="n"/>
      <c r="H134" s="9" t="n"/>
    </row>
    <row r="135">
      <c r="A135" s="24">
        <f>IF(備品台帳!A134="","",備品台帳!A134)</f>
        <v/>
      </c>
      <c r="B135" s="26">
        <f>IF(備品台帳!B134="","",備品台帳!B134)</f>
        <v/>
      </c>
      <c r="C135" s="26">
        <f>IF(備品台帳!E134="","",備品台帳!E134)</f>
        <v/>
      </c>
      <c r="D135" s="26">
        <f>IF(備品台帳!F134="","",備品台帳!F134)</f>
        <v/>
      </c>
      <c r="E135" s="26">
        <f>IF(備品台帳!G134="","",備品台帳!G134)</f>
        <v/>
      </c>
      <c r="F135" s="24">
        <f>IF(備品台帳!J134="","",備品台帳!J134)</f>
        <v/>
      </c>
      <c r="G135" s="20" t="n"/>
      <c r="H135" s="9" t="n"/>
    </row>
    <row r="136">
      <c r="A136" s="24">
        <f>IF(備品台帳!A135="","",備品台帳!A135)</f>
        <v/>
      </c>
      <c r="B136" s="26">
        <f>IF(備品台帳!B135="","",備品台帳!B135)</f>
        <v/>
      </c>
      <c r="C136" s="26">
        <f>IF(備品台帳!E135="","",備品台帳!E135)</f>
        <v/>
      </c>
      <c r="D136" s="26">
        <f>IF(備品台帳!F135="","",備品台帳!F135)</f>
        <v/>
      </c>
      <c r="E136" s="26">
        <f>IF(備品台帳!G135="","",備品台帳!G135)</f>
        <v/>
      </c>
      <c r="F136" s="24">
        <f>IF(備品台帳!J135="","",備品台帳!J135)</f>
        <v/>
      </c>
      <c r="G136" s="20" t="n"/>
      <c r="H136" s="9" t="n"/>
    </row>
    <row r="137">
      <c r="A137" s="24">
        <f>IF(備品台帳!A136="","",備品台帳!A136)</f>
        <v/>
      </c>
      <c r="B137" s="26">
        <f>IF(備品台帳!B136="","",備品台帳!B136)</f>
        <v/>
      </c>
      <c r="C137" s="26">
        <f>IF(備品台帳!E136="","",備品台帳!E136)</f>
        <v/>
      </c>
      <c r="D137" s="26">
        <f>IF(備品台帳!F136="","",備品台帳!F136)</f>
        <v/>
      </c>
      <c r="E137" s="26">
        <f>IF(備品台帳!G136="","",備品台帳!G136)</f>
        <v/>
      </c>
      <c r="F137" s="24">
        <f>IF(備品台帳!J136="","",備品台帳!J136)</f>
        <v/>
      </c>
      <c r="G137" s="20" t="n"/>
      <c r="H137" s="9" t="n"/>
    </row>
    <row r="138">
      <c r="A138" s="24">
        <f>IF(備品台帳!A137="","",備品台帳!A137)</f>
        <v/>
      </c>
      <c r="B138" s="26">
        <f>IF(備品台帳!B137="","",備品台帳!B137)</f>
        <v/>
      </c>
      <c r="C138" s="26">
        <f>IF(備品台帳!E137="","",備品台帳!E137)</f>
        <v/>
      </c>
      <c r="D138" s="26">
        <f>IF(備品台帳!F137="","",備品台帳!F137)</f>
        <v/>
      </c>
      <c r="E138" s="26">
        <f>IF(備品台帳!G137="","",備品台帳!G137)</f>
        <v/>
      </c>
      <c r="F138" s="24">
        <f>IF(備品台帳!J137="","",備品台帳!J137)</f>
        <v/>
      </c>
      <c r="G138" s="20" t="n"/>
      <c r="H138" s="9" t="n"/>
    </row>
    <row r="139">
      <c r="A139" s="24">
        <f>IF(備品台帳!A138="","",備品台帳!A138)</f>
        <v/>
      </c>
      <c r="B139" s="26">
        <f>IF(備品台帳!B138="","",備品台帳!B138)</f>
        <v/>
      </c>
      <c r="C139" s="26">
        <f>IF(備品台帳!E138="","",備品台帳!E138)</f>
        <v/>
      </c>
      <c r="D139" s="26">
        <f>IF(備品台帳!F138="","",備品台帳!F138)</f>
        <v/>
      </c>
      <c r="E139" s="26">
        <f>IF(備品台帳!G138="","",備品台帳!G138)</f>
        <v/>
      </c>
      <c r="F139" s="24">
        <f>IF(備品台帳!J138="","",備品台帳!J138)</f>
        <v/>
      </c>
      <c r="G139" s="20" t="n"/>
      <c r="H139" s="9" t="n"/>
    </row>
    <row r="140">
      <c r="A140" s="24">
        <f>IF(備品台帳!A139="","",備品台帳!A139)</f>
        <v/>
      </c>
      <c r="B140" s="26">
        <f>IF(備品台帳!B139="","",備品台帳!B139)</f>
        <v/>
      </c>
      <c r="C140" s="26">
        <f>IF(備品台帳!E139="","",備品台帳!E139)</f>
        <v/>
      </c>
      <c r="D140" s="26">
        <f>IF(備品台帳!F139="","",備品台帳!F139)</f>
        <v/>
      </c>
      <c r="E140" s="26">
        <f>IF(備品台帳!G139="","",備品台帳!G139)</f>
        <v/>
      </c>
      <c r="F140" s="24">
        <f>IF(備品台帳!J139="","",備品台帳!J139)</f>
        <v/>
      </c>
      <c r="G140" s="20" t="n"/>
      <c r="H140" s="9" t="n"/>
    </row>
    <row r="141">
      <c r="A141" s="24">
        <f>IF(備品台帳!A140="","",備品台帳!A140)</f>
        <v/>
      </c>
      <c r="B141" s="26">
        <f>IF(備品台帳!B140="","",備品台帳!B140)</f>
        <v/>
      </c>
      <c r="C141" s="26">
        <f>IF(備品台帳!E140="","",備品台帳!E140)</f>
        <v/>
      </c>
      <c r="D141" s="26">
        <f>IF(備品台帳!F140="","",備品台帳!F140)</f>
        <v/>
      </c>
      <c r="E141" s="26">
        <f>IF(備品台帳!G140="","",備品台帳!G140)</f>
        <v/>
      </c>
      <c r="F141" s="24">
        <f>IF(備品台帳!J140="","",備品台帳!J140)</f>
        <v/>
      </c>
      <c r="G141" s="20" t="n"/>
      <c r="H141" s="9" t="n"/>
    </row>
    <row r="142">
      <c r="A142" s="24">
        <f>IF(備品台帳!A141="","",備品台帳!A141)</f>
        <v/>
      </c>
      <c r="B142" s="26">
        <f>IF(備品台帳!B141="","",備品台帳!B141)</f>
        <v/>
      </c>
      <c r="C142" s="26">
        <f>IF(備品台帳!E141="","",備品台帳!E141)</f>
        <v/>
      </c>
      <c r="D142" s="26">
        <f>IF(備品台帳!F141="","",備品台帳!F141)</f>
        <v/>
      </c>
      <c r="E142" s="26">
        <f>IF(備品台帳!G141="","",備品台帳!G141)</f>
        <v/>
      </c>
      <c r="F142" s="24">
        <f>IF(備品台帳!J141="","",備品台帳!J141)</f>
        <v/>
      </c>
      <c r="G142" s="20" t="n"/>
      <c r="H142" s="9" t="n"/>
    </row>
    <row r="143">
      <c r="A143" s="24">
        <f>IF(備品台帳!A142="","",備品台帳!A142)</f>
        <v/>
      </c>
      <c r="B143" s="26">
        <f>IF(備品台帳!B142="","",備品台帳!B142)</f>
        <v/>
      </c>
      <c r="C143" s="26">
        <f>IF(備品台帳!E142="","",備品台帳!E142)</f>
        <v/>
      </c>
      <c r="D143" s="26">
        <f>IF(備品台帳!F142="","",備品台帳!F142)</f>
        <v/>
      </c>
      <c r="E143" s="26">
        <f>IF(備品台帳!G142="","",備品台帳!G142)</f>
        <v/>
      </c>
      <c r="F143" s="24">
        <f>IF(備品台帳!J142="","",備品台帳!J142)</f>
        <v/>
      </c>
      <c r="G143" s="20" t="n"/>
      <c r="H143" s="9" t="n"/>
    </row>
    <row r="144">
      <c r="A144" s="24">
        <f>IF(備品台帳!A143="","",備品台帳!A143)</f>
        <v/>
      </c>
      <c r="B144" s="26">
        <f>IF(備品台帳!B143="","",備品台帳!B143)</f>
        <v/>
      </c>
      <c r="C144" s="26">
        <f>IF(備品台帳!E143="","",備品台帳!E143)</f>
        <v/>
      </c>
      <c r="D144" s="26">
        <f>IF(備品台帳!F143="","",備品台帳!F143)</f>
        <v/>
      </c>
      <c r="E144" s="26">
        <f>IF(備品台帳!G143="","",備品台帳!G143)</f>
        <v/>
      </c>
      <c r="F144" s="24">
        <f>IF(備品台帳!J143="","",備品台帳!J143)</f>
        <v/>
      </c>
      <c r="G144" s="20" t="n"/>
      <c r="H144" s="9" t="n"/>
    </row>
    <row r="145">
      <c r="A145" s="24">
        <f>IF(備品台帳!A144="","",備品台帳!A144)</f>
        <v/>
      </c>
      <c r="B145" s="26">
        <f>IF(備品台帳!B144="","",備品台帳!B144)</f>
        <v/>
      </c>
      <c r="C145" s="26">
        <f>IF(備品台帳!E144="","",備品台帳!E144)</f>
        <v/>
      </c>
      <c r="D145" s="26">
        <f>IF(備品台帳!F144="","",備品台帳!F144)</f>
        <v/>
      </c>
      <c r="E145" s="26">
        <f>IF(備品台帳!G144="","",備品台帳!G144)</f>
        <v/>
      </c>
      <c r="F145" s="24">
        <f>IF(備品台帳!J144="","",備品台帳!J144)</f>
        <v/>
      </c>
      <c r="G145" s="20" t="n"/>
      <c r="H145" s="9" t="n"/>
    </row>
    <row r="146">
      <c r="A146" s="24">
        <f>IF(備品台帳!A145="","",備品台帳!A145)</f>
        <v/>
      </c>
      <c r="B146" s="26">
        <f>IF(備品台帳!B145="","",備品台帳!B145)</f>
        <v/>
      </c>
      <c r="C146" s="26">
        <f>IF(備品台帳!E145="","",備品台帳!E145)</f>
        <v/>
      </c>
      <c r="D146" s="26">
        <f>IF(備品台帳!F145="","",備品台帳!F145)</f>
        <v/>
      </c>
      <c r="E146" s="26">
        <f>IF(備品台帳!G145="","",備品台帳!G145)</f>
        <v/>
      </c>
      <c r="F146" s="24">
        <f>IF(備品台帳!J145="","",備品台帳!J145)</f>
        <v/>
      </c>
      <c r="G146" s="20" t="n"/>
      <c r="H146" s="9" t="n"/>
    </row>
    <row r="147">
      <c r="A147" s="24">
        <f>IF(備品台帳!A146="","",備品台帳!A146)</f>
        <v/>
      </c>
      <c r="B147" s="26">
        <f>IF(備品台帳!B146="","",備品台帳!B146)</f>
        <v/>
      </c>
      <c r="C147" s="26">
        <f>IF(備品台帳!E146="","",備品台帳!E146)</f>
        <v/>
      </c>
      <c r="D147" s="26">
        <f>IF(備品台帳!F146="","",備品台帳!F146)</f>
        <v/>
      </c>
      <c r="E147" s="26">
        <f>IF(備品台帳!G146="","",備品台帳!G146)</f>
        <v/>
      </c>
      <c r="F147" s="24">
        <f>IF(備品台帳!J146="","",備品台帳!J146)</f>
        <v/>
      </c>
      <c r="G147" s="20" t="n"/>
      <c r="H147" s="9" t="n"/>
    </row>
    <row r="148">
      <c r="A148" s="24">
        <f>IF(備品台帳!A147="","",備品台帳!A147)</f>
        <v/>
      </c>
      <c r="B148" s="26">
        <f>IF(備品台帳!B147="","",備品台帳!B147)</f>
        <v/>
      </c>
      <c r="C148" s="26">
        <f>IF(備品台帳!E147="","",備品台帳!E147)</f>
        <v/>
      </c>
      <c r="D148" s="26">
        <f>IF(備品台帳!F147="","",備品台帳!F147)</f>
        <v/>
      </c>
      <c r="E148" s="26">
        <f>IF(備品台帳!G147="","",備品台帳!G147)</f>
        <v/>
      </c>
      <c r="F148" s="24">
        <f>IF(備品台帳!J147="","",備品台帳!J147)</f>
        <v/>
      </c>
      <c r="G148" s="20" t="n"/>
      <c r="H148" s="9" t="n"/>
    </row>
    <row r="149">
      <c r="A149" s="24">
        <f>IF(備品台帳!A148="","",備品台帳!A148)</f>
        <v/>
      </c>
      <c r="B149" s="26">
        <f>IF(備品台帳!B148="","",備品台帳!B148)</f>
        <v/>
      </c>
      <c r="C149" s="26">
        <f>IF(備品台帳!E148="","",備品台帳!E148)</f>
        <v/>
      </c>
      <c r="D149" s="26">
        <f>IF(備品台帳!F148="","",備品台帳!F148)</f>
        <v/>
      </c>
      <c r="E149" s="26">
        <f>IF(備品台帳!G148="","",備品台帳!G148)</f>
        <v/>
      </c>
      <c r="F149" s="24">
        <f>IF(備品台帳!J148="","",備品台帳!J148)</f>
        <v/>
      </c>
      <c r="G149" s="20" t="n"/>
      <c r="H149" s="9" t="n"/>
    </row>
    <row r="150">
      <c r="A150" s="24">
        <f>IF(備品台帳!A149="","",備品台帳!A149)</f>
        <v/>
      </c>
      <c r="B150" s="26">
        <f>IF(備品台帳!B149="","",備品台帳!B149)</f>
        <v/>
      </c>
      <c r="C150" s="26">
        <f>IF(備品台帳!E149="","",備品台帳!E149)</f>
        <v/>
      </c>
      <c r="D150" s="26">
        <f>IF(備品台帳!F149="","",備品台帳!F149)</f>
        <v/>
      </c>
      <c r="E150" s="26">
        <f>IF(備品台帳!G149="","",備品台帳!G149)</f>
        <v/>
      </c>
      <c r="F150" s="24">
        <f>IF(備品台帳!J149="","",備品台帳!J149)</f>
        <v/>
      </c>
      <c r="G150" s="20" t="n"/>
      <c r="H150" s="9" t="n"/>
    </row>
    <row r="151">
      <c r="A151" s="24">
        <f>IF(備品台帳!A150="","",備品台帳!A150)</f>
        <v/>
      </c>
      <c r="B151" s="26">
        <f>IF(備品台帳!B150="","",備品台帳!B150)</f>
        <v/>
      </c>
      <c r="C151" s="26">
        <f>IF(備品台帳!E150="","",備品台帳!E150)</f>
        <v/>
      </c>
      <c r="D151" s="26">
        <f>IF(備品台帳!F150="","",備品台帳!F150)</f>
        <v/>
      </c>
      <c r="E151" s="26">
        <f>IF(備品台帳!G150="","",備品台帳!G150)</f>
        <v/>
      </c>
      <c r="F151" s="24">
        <f>IF(備品台帳!J150="","",備品台帳!J150)</f>
        <v/>
      </c>
      <c r="G151" s="20" t="n"/>
      <c r="H151" s="9" t="n"/>
    </row>
    <row r="152">
      <c r="A152" s="24">
        <f>IF(備品台帳!A151="","",備品台帳!A151)</f>
        <v/>
      </c>
      <c r="B152" s="26">
        <f>IF(備品台帳!B151="","",備品台帳!B151)</f>
        <v/>
      </c>
      <c r="C152" s="26">
        <f>IF(備品台帳!E151="","",備品台帳!E151)</f>
        <v/>
      </c>
      <c r="D152" s="26">
        <f>IF(備品台帳!F151="","",備品台帳!F151)</f>
        <v/>
      </c>
      <c r="E152" s="26">
        <f>IF(備品台帳!G151="","",備品台帳!G151)</f>
        <v/>
      </c>
      <c r="F152" s="24">
        <f>IF(備品台帳!J151="","",備品台帳!J151)</f>
        <v/>
      </c>
      <c r="G152" s="20" t="n"/>
      <c r="H152" s="9" t="n"/>
    </row>
    <row r="153">
      <c r="A153" s="24">
        <f>IF(備品台帳!A152="","",備品台帳!A152)</f>
        <v/>
      </c>
      <c r="B153" s="26">
        <f>IF(備品台帳!B152="","",備品台帳!B152)</f>
        <v/>
      </c>
      <c r="C153" s="26">
        <f>IF(備品台帳!E152="","",備品台帳!E152)</f>
        <v/>
      </c>
      <c r="D153" s="26">
        <f>IF(備品台帳!F152="","",備品台帳!F152)</f>
        <v/>
      </c>
      <c r="E153" s="26">
        <f>IF(備品台帳!G152="","",備品台帳!G152)</f>
        <v/>
      </c>
      <c r="F153" s="24">
        <f>IF(備品台帳!J152="","",備品台帳!J152)</f>
        <v/>
      </c>
      <c r="G153" s="20" t="n"/>
      <c r="H153" s="9" t="n"/>
    </row>
    <row r="154">
      <c r="A154" s="24">
        <f>IF(備品台帳!A153="","",備品台帳!A153)</f>
        <v/>
      </c>
      <c r="B154" s="26">
        <f>IF(備品台帳!B153="","",備品台帳!B153)</f>
        <v/>
      </c>
      <c r="C154" s="26">
        <f>IF(備品台帳!E153="","",備品台帳!E153)</f>
        <v/>
      </c>
      <c r="D154" s="26">
        <f>IF(備品台帳!F153="","",備品台帳!F153)</f>
        <v/>
      </c>
      <c r="E154" s="26">
        <f>IF(備品台帳!G153="","",備品台帳!G153)</f>
        <v/>
      </c>
      <c r="F154" s="24">
        <f>IF(備品台帳!J153="","",備品台帳!J153)</f>
        <v/>
      </c>
      <c r="G154" s="20" t="n"/>
      <c r="H154" s="9" t="n"/>
    </row>
    <row r="155">
      <c r="A155" s="24">
        <f>IF(備品台帳!A154="","",備品台帳!A154)</f>
        <v/>
      </c>
      <c r="B155" s="26">
        <f>IF(備品台帳!B154="","",備品台帳!B154)</f>
        <v/>
      </c>
      <c r="C155" s="26">
        <f>IF(備品台帳!E154="","",備品台帳!E154)</f>
        <v/>
      </c>
      <c r="D155" s="26">
        <f>IF(備品台帳!F154="","",備品台帳!F154)</f>
        <v/>
      </c>
      <c r="E155" s="26">
        <f>IF(備品台帳!G154="","",備品台帳!G154)</f>
        <v/>
      </c>
      <c r="F155" s="24">
        <f>IF(備品台帳!J154="","",備品台帳!J154)</f>
        <v/>
      </c>
      <c r="G155" s="20" t="n"/>
      <c r="H155" s="9" t="n"/>
    </row>
    <row r="156">
      <c r="A156" s="24">
        <f>IF(備品台帳!A155="","",備品台帳!A155)</f>
        <v/>
      </c>
      <c r="B156" s="26">
        <f>IF(備品台帳!B155="","",備品台帳!B155)</f>
        <v/>
      </c>
      <c r="C156" s="26">
        <f>IF(備品台帳!E155="","",備品台帳!E155)</f>
        <v/>
      </c>
      <c r="D156" s="26">
        <f>IF(備品台帳!F155="","",備品台帳!F155)</f>
        <v/>
      </c>
      <c r="E156" s="26">
        <f>IF(備品台帳!G155="","",備品台帳!G155)</f>
        <v/>
      </c>
      <c r="F156" s="24">
        <f>IF(備品台帳!J155="","",備品台帳!J155)</f>
        <v/>
      </c>
      <c r="G156" s="20" t="n"/>
      <c r="H156" s="9" t="n"/>
    </row>
    <row r="157">
      <c r="A157" s="24">
        <f>IF(備品台帳!A156="","",備品台帳!A156)</f>
        <v/>
      </c>
      <c r="B157" s="26">
        <f>IF(備品台帳!B156="","",備品台帳!B156)</f>
        <v/>
      </c>
      <c r="C157" s="26">
        <f>IF(備品台帳!E156="","",備品台帳!E156)</f>
        <v/>
      </c>
      <c r="D157" s="26">
        <f>IF(備品台帳!F156="","",備品台帳!F156)</f>
        <v/>
      </c>
      <c r="E157" s="26">
        <f>IF(備品台帳!G156="","",備品台帳!G156)</f>
        <v/>
      </c>
      <c r="F157" s="24">
        <f>IF(備品台帳!J156="","",備品台帳!J156)</f>
        <v/>
      </c>
      <c r="G157" s="20" t="n"/>
      <c r="H157" s="9" t="n"/>
    </row>
    <row r="158">
      <c r="A158" s="24">
        <f>IF(備品台帳!A157="","",備品台帳!A157)</f>
        <v/>
      </c>
      <c r="B158" s="26">
        <f>IF(備品台帳!B157="","",備品台帳!B157)</f>
        <v/>
      </c>
      <c r="C158" s="26">
        <f>IF(備品台帳!E157="","",備品台帳!E157)</f>
        <v/>
      </c>
      <c r="D158" s="26">
        <f>IF(備品台帳!F157="","",備品台帳!F157)</f>
        <v/>
      </c>
      <c r="E158" s="26">
        <f>IF(備品台帳!G157="","",備品台帳!G157)</f>
        <v/>
      </c>
      <c r="F158" s="24">
        <f>IF(備品台帳!J157="","",備品台帳!J157)</f>
        <v/>
      </c>
      <c r="G158" s="20" t="n"/>
      <c r="H158" s="9" t="n"/>
    </row>
    <row r="159">
      <c r="A159" s="24">
        <f>IF(備品台帳!A158="","",備品台帳!A158)</f>
        <v/>
      </c>
      <c r="B159" s="26">
        <f>IF(備品台帳!B158="","",備品台帳!B158)</f>
        <v/>
      </c>
      <c r="C159" s="26">
        <f>IF(備品台帳!E158="","",備品台帳!E158)</f>
        <v/>
      </c>
      <c r="D159" s="26">
        <f>IF(備品台帳!F158="","",備品台帳!F158)</f>
        <v/>
      </c>
      <c r="E159" s="26">
        <f>IF(備品台帳!G158="","",備品台帳!G158)</f>
        <v/>
      </c>
      <c r="F159" s="24">
        <f>IF(備品台帳!J158="","",備品台帳!J158)</f>
        <v/>
      </c>
      <c r="G159" s="20" t="n"/>
      <c r="H159" s="9" t="n"/>
    </row>
    <row r="160">
      <c r="A160" s="24">
        <f>IF(備品台帳!A159="","",備品台帳!A159)</f>
        <v/>
      </c>
      <c r="B160" s="26">
        <f>IF(備品台帳!B159="","",備品台帳!B159)</f>
        <v/>
      </c>
      <c r="C160" s="26">
        <f>IF(備品台帳!E159="","",備品台帳!E159)</f>
        <v/>
      </c>
      <c r="D160" s="26">
        <f>IF(備品台帳!F159="","",備品台帳!F159)</f>
        <v/>
      </c>
      <c r="E160" s="26">
        <f>IF(備品台帳!G159="","",備品台帳!G159)</f>
        <v/>
      </c>
      <c r="F160" s="24">
        <f>IF(備品台帳!J159="","",備品台帳!J159)</f>
        <v/>
      </c>
      <c r="G160" s="20" t="n"/>
      <c r="H160" s="9" t="n"/>
    </row>
    <row r="161">
      <c r="A161" s="24">
        <f>IF(備品台帳!A160="","",備品台帳!A160)</f>
        <v/>
      </c>
      <c r="B161" s="26">
        <f>IF(備品台帳!B160="","",備品台帳!B160)</f>
        <v/>
      </c>
      <c r="C161" s="26">
        <f>IF(備品台帳!E160="","",備品台帳!E160)</f>
        <v/>
      </c>
      <c r="D161" s="26">
        <f>IF(備品台帳!F160="","",備品台帳!F160)</f>
        <v/>
      </c>
      <c r="E161" s="26">
        <f>IF(備品台帳!G160="","",備品台帳!G160)</f>
        <v/>
      </c>
      <c r="F161" s="24">
        <f>IF(備品台帳!J160="","",備品台帳!J160)</f>
        <v/>
      </c>
      <c r="G161" s="20" t="n"/>
      <c r="H161" s="9" t="n"/>
    </row>
    <row r="162">
      <c r="A162" s="24">
        <f>IF(備品台帳!A161="","",備品台帳!A161)</f>
        <v/>
      </c>
      <c r="B162" s="26">
        <f>IF(備品台帳!B161="","",備品台帳!B161)</f>
        <v/>
      </c>
      <c r="C162" s="26">
        <f>IF(備品台帳!E161="","",備品台帳!E161)</f>
        <v/>
      </c>
      <c r="D162" s="26">
        <f>IF(備品台帳!F161="","",備品台帳!F161)</f>
        <v/>
      </c>
      <c r="E162" s="26">
        <f>IF(備品台帳!G161="","",備品台帳!G161)</f>
        <v/>
      </c>
      <c r="F162" s="24">
        <f>IF(備品台帳!J161="","",備品台帳!J161)</f>
        <v/>
      </c>
      <c r="G162" s="20" t="n"/>
      <c r="H162" s="9" t="n"/>
    </row>
    <row r="163">
      <c r="A163" s="24">
        <f>IF(備品台帳!A162="","",備品台帳!A162)</f>
        <v/>
      </c>
      <c r="B163" s="26">
        <f>IF(備品台帳!B162="","",備品台帳!B162)</f>
        <v/>
      </c>
      <c r="C163" s="26">
        <f>IF(備品台帳!E162="","",備品台帳!E162)</f>
        <v/>
      </c>
      <c r="D163" s="26">
        <f>IF(備品台帳!F162="","",備品台帳!F162)</f>
        <v/>
      </c>
      <c r="E163" s="26">
        <f>IF(備品台帳!G162="","",備品台帳!G162)</f>
        <v/>
      </c>
      <c r="F163" s="24">
        <f>IF(備品台帳!J162="","",備品台帳!J162)</f>
        <v/>
      </c>
      <c r="G163" s="20" t="n"/>
      <c r="H163" s="9" t="n"/>
    </row>
    <row r="164">
      <c r="A164" s="24">
        <f>IF(備品台帳!A163="","",備品台帳!A163)</f>
        <v/>
      </c>
      <c r="B164" s="26">
        <f>IF(備品台帳!B163="","",備品台帳!B163)</f>
        <v/>
      </c>
      <c r="C164" s="26">
        <f>IF(備品台帳!E163="","",備品台帳!E163)</f>
        <v/>
      </c>
      <c r="D164" s="26">
        <f>IF(備品台帳!F163="","",備品台帳!F163)</f>
        <v/>
      </c>
      <c r="E164" s="26">
        <f>IF(備品台帳!G163="","",備品台帳!G163)</f>
        <v/>
      </c>
      <c r="F164" s="24">
        <f>IF(備品台帳!J163="","",備品台帳!J163)</f>
        <v/>
      </c>
      <c r="G164" s="20" t="n"/>
      <c r="H164" s="9" t="n"/>
    </row>
    <row r="165">
      <c r="A165" s="24">
        <f>IF(備品台帳!A164="","",備品台帳!A164)</f>
        <v/>
      </c>
      <c r="B165" s="26">
        <f>IF(備品台帳!B164="","",備品台帳!B164)</f>
        <v/>
      </c>
      <c r="C165" s="26">
        <f>IF(備品台帳!E164="","",備品台帳!E164)</f>
        <v/>
      </c>
      <c r="D165" s="26">
        <f>IF(備品台帳!F164="","",備品台帳!F164)</f>
        <v/>
      </c>
      <c r="E165" s="26">
        <f>IF(備品台帳!G164="","",備品台帳!G164)</f>
        <v/>
      </c>
      <c r="F165" s="24">
        <f>IF(備品台帳!J164="","",備品台帳!J164)</f>
        <v/>
      </c>
      <c r="G165" s="20" t="n"/>
      <c r="H165" s="9" t="n"/>
    </row>
    <row r="166">
      <c r="A166" s="24">
        <f>IF(備品台帳!A165="","",備品台帳!A165)</f>
        <v/>
      </c>
      <c r="B166" s="26">
        <f>IF(備品台帳!B165="","",備品台帳!B165)</f>
        <v/>
      </c>
      <c r="C166" s="26">
        <f>IF(備品台帳!E165="","",備品台帳!E165)</f>
        <v/>
      </c>
      <c r="D166" s="26">
        <f>IF(備品台帳!F165="","",備品台帳!F165)</f>
        <v/>
      </c>
      <c r="E166" s="26">
        <f>IF(備品台帳!G165="","",備品台帳!G165)</f>
        <v/>
      </c>
      <c r="F166" s="24">
        <f>IF(備品台帳!J165="","",備品台帳!J165)</f>
        <v/>
      </c>
      <c r="G166" s="20" t="n"/>
      <c r="H166" s="9" t="n"/>
    </row>
    <row r="167">
      <c r="A167" s="24">
        <f>IF(備品台帳!A166="","",備品台帳!A166)</f>
        <v/>
      </c>
      <c r="B167" s="26">
        <f>IF(備品台帳!B166="","",備品台帳!B166)</f>
        <v/>
      </c>
      <c r="C167" s="26">
        <f>IF(備品台帳!E166="","",備品台帳!E166)</f>
        <v/>
      </c>
      <c r="D167" s="26">
        <f>IF(備品台帳!F166="","",備品台帳!F166)</f>
        <v/>
      </c>
      <c r="E167" s="26">
        <f>IF(備品台帳!G166="","",備品台帳!G166)</f>
        <v/>
      </c>
      <c r="F167" s="24">
        <f>IF(備品台帳!J166="","",備品台帳!J166)</f>
        <v/>
      </c>
      <c r="G167" s="20" t="n"/>
      <c r="H167" s="9" t="n"/>
    </row>
    <row r="168">
      <c r="A168" s="24">
        <f>IF(備品台帳!A167="","",備品台帳!A167)</f>
        <v/>
      </c>
      <c r="B168" s="26">
        <f>IF(備品台帳!B167="","",備品台帳!B167)</f>
        <v/>
      </c>
      <c r="C168" s="26">
        <f>IF(備品台帳!E167="","",備品台帳!E167)</f>
        <v/>
      </c>
      <c r="D168" s="26">
        <f>IF(備品台帳!F167="","",備品台帳!F167)</f>
        <v/>
      </c>
      <c r="E168" s="26">
        <f>IF(備品台帳!G167="","",備品台帳!G167)</f>
        <v/>
      </c>
      <c r="F168" s="24">
        <f>IF(備品台帳!J167="","",備品台帳!J167)</f>
        <v/>
      </c>
      <c r="G168" s="20" t="n"/>
      <c r="H168" s="9" t="n"/>
    </row>
    <row r="169">
      <c r="A169" s="24">
        <f>IF(備品台帳!A168="","",備品台帳!A168)</f>
        <v/>
      </c>
      <c r="B169" s="26">
        <f>IF(備品台帳!B168="","",備品台帳!B168)</f>
        <v/>
      </c>
      <c r="C169" s="26">
        <f>IF(備品台帳!E168="","",備品台帳!E168)</f>
        <v/>
      </c>
      <c r="D169" s="26">
        <f>IF(備品台帳!F168="","",備品台帳!F168)</f>
        <v/>
      </c>
      <c r="E169" s="26">
        <f>IF(備品台帳!G168="","",備品台帳!G168)</f>
        <v/>
      </c>
      <c r="F169" s="24">
        <f>IF(備品台帳!J168="","",備品台帳!J168)</f>
        <v/>
      </c>
      <c r="G169" s="20" t="n"/>
      <c r="H169" s="9" t="n"/>
    </row>
    <row r="170">
      <c r="A170" s="24">
        <f>IF(備品台帳!A169="","",備品台帳!A169)</f>
        <v/>
      </c>
      <c r="B170" s="26">
        <f>IF(備品台帳!B169="","",備品台帳!B169)</f>
        <v/>
      </c>
      <c r="C170" s="26">
        <f>IF(備品台帳!E169="","",備品台帳!E169)</f>
        <v/>
      </c>
      <c r="D170" s="26">
        <f>IF(備品台帳!F169="","",備品台帳!F169)</f>
        <v/>
      </c>
      <c r="E170" s="26">
        <f>IF(備品台帳!G169="","",備品台帳!G169)</f>
        <v/>
      </c>
      <c r="F170" s="24">
        <f>IF(備品台帳!J169="","",備品台帳!J169)</f>
        <v/>
      </c>
      <c r="G170" s="20" t="n"/>
      <c r="H170" s="9" t="n"/>
    </row>
    <row r="171">
      <c r="A171" s="24">
        <f>IF(備品台帳!A170="","",備品台帳!A170)</f>
        <v/>
      </c>
      <c r="B171" s="26">
        <f>IF(備品台帳!B170="","",備品台帳!B170)</f>
        <v/>
      </c>
      <c r="C171" s="26">
        <f>IF(備品台帳!E170="","",備品台帳!E170)</f>
        <v/>
      </c>
      <c r="D171" s="26">
        <f>IF(備品台帳!F170="","",備品台帳!F170)</f>
        <v/>
      </c>
      <c r="E171" s="26">
        <f>IF(備品台帳!G170="","",備品台帳!G170)</f>
        <v/>
      </c>
      <c r="F171" s="24">
        <f>IF(備品台帳!J170="","",備品台帳!J170)</f>
        <v/>
      </c>
      <c r="G171" s="20" t="n"/>
      <c r="H171" s="9" t="n"/>
    </row>
    <row r="172">
      <c r="A172" s="24">
        <f>IF(備品台帳!A171="","",備品台帳!A171)</f>
        <v/>
      </c>
      <c r="B172" s="26">
        <f>IF(備品台帳!B171="","",備品台帳!B171)</f>
        <v/>
      </c>
      <c r="C172" s="26">
        <f>IF(備品台帳!E171="","",備品台帳!E171)</f>
        <v/>
      </c>
      <c r="D172" s="26">
        <f>IF(備品台帳!F171="","",備品台帳!F171)</f>
        <v/>
      </c>
      <c r="E172" s="26">
        <f>IF(備品台帳!G171="","",備品台帳!G171)</f>
        <v/>
      </c>
      <c r="F172" s="24">
        <f>IF(備品台帳!J171="","",備品台帳!J171)</f>
        <v/>
      </c>
      <c r="G172" s="20" t="n"/>
      <c r="H172" s="9" t="n"/>
    </row>
    <row r="173">
      <c r="A173" s="24">
        <f>IF(備品台帳!A172="","",備品台帳!A172)</f>
        <v/>
      </c>
      <c r="B173" s="26">
        <f>IF(備品台帳!B172="","",備品台帳!B172)</f>
        <v/>
      </c>
      <c r="C173" s="26">
        <f>IF(備品台帳!E172="","",備品台帳!E172)</f>
        <v/>
      </c>
      <c r="D173" s="26">
        <f>IF(備品台帳!F172="","",備品台帳!F172)</f>
        <v/>
      </c>
      <c r="E173" s="26">
        <f>IF(備品台帳!G172="","",備品台帳!G172)</f>
        <v/>
      </c>
      <c r="F173" s="24">
        <f>IF(備品台帳!J172="","",備品台帳!J172)</f>
        <v/>
      </c>
      <c r="G173" s="20" t="n"/>
      <c r="H173" s="9" t="n"/>
    </row>
    <row r="174">
      <c r="A174" s="24">
        <f>IF(備品台帳!A173="","",備品台帳!A173)</f>
        <v/>
      </c>
      <c r="B174" s="26">
        <f>IF(備品台帳!B173="","",備品台帳!B173)</f>
        <v/>
      </c>
      <c r="C174" s="26">
        <f>IF(備品台帳!E173="","",備品台帳!E173)</f>
        <v/>
      </c>
      <c r="D174" s="26">
        <f>IF(備品台帳!F173="","",備品台帳!F173)</f>
        <v/>
      </c>
      <c r="E174" s="26">
        <f>IF(備品台帳!G173="","",備品台帳!G173)</f>
        <v/>
      </c>
      <c r="F174" s="24">
        <f>IF(備品台帳!J173="","",備品台帳!J173)</f>
        <v/>
      </c>
      <c r="G174" s="20" t="n"/>
      <c r="H174" s="9" t="n"/>
    </row>
    <row r="175">
      <c r="A175" s="24">
        <f>IF(備品台帳!A174="","",備品台帳!A174)</f>
        <v/>
      </c>
      <c r="B175" s="26">
        <f>IF(備品台帳!B174="","",備品台帳!B174)</f>
        <v/>
      </c>
      <c r="C175" s="26">
        <f>IF(備品台帳!E174="","",備品台帳!E174)</f>
        <v/>
      </c>
      <c r="D175" s="26">
        <f>IF(備品台帳!F174="","",備品台帳!F174)</f>
        <v/>
      </c>
      <c r="E175" s="26">
        <f>IF(備品台帳!G174="","",備品台帳!G174)</f>
        <v/>
      </c>
      <c r="F175" s="24">
        <f>IF(備品台帳!J174="","",備品台帳!J174)</f>
        <v/>
      </c>
      <c r="G175" s="20" t="n"/>
      <c r="H175" s="9" t="n"/>
    </row>
    <row r="176">
      <c r="A176" s="24">
        <f>IF(備品台帳!A175="","",備品台帳!A175)</f>
        <v/>
      </c>
      <c r="B176" s="26">
        <f>IF(備品台帳!B175="","",備品台帳!B175)</f>
        <v/>
      </c>
      <c r="C176" s="26">
        <f>IF(備品台帳!E175="","",備品台帳!E175)</f>
        <v/>
      </c>
      <c r="D176" s="26">
        <f>IF(備品台帳!F175="","",備品台帳!F175)</f>
        <v/>
      </c>
      <c r="E176" s="26">
        <f>IF(備品台帳!G175="","",備品台帳!G175)</f>
        <v/>
      </c>
      <c r="F176" s="24">
        <f>IF(備品台帳!J175="","",備品台帳!J175)</f>
        <v/>
      </c>
      <c r="G176" s="20" t="n"/>
      <c r="H176" s="9" t="n"/>
    </row>
    <row r="177">
      <c r="A177" s="24">
        <f>IF(備品台帳!A176="","",備品台帳!A176)</f>
        <v/>
      </c>
      <c r="B177" s="26">
        <f>IF(備品台帳!B176="","",備品台帳!B176)</f>
        <v/>
      </c>
      <c r="C177" s="26">
        <f>IF(備品台帳!E176="","",備品台帳!E176)</f>
        <v/>
      </c>
      <c r="D177" s="26">
        <f>IF(備品台帳!F176="","",備品台帳!F176)</f>
        <v/>
      </c>
      <c r="E177" s="26">
        <f>IF(備品台帳!G176="","",備品台帳!G176)</f>
        <v/>
      </c>
      <c r="F177" s="24">
        <f>IF(備品台帳!J176="","",備品台帳!J176)</f>
        <v/>
      </c>
      <c r="G177" s="20" t="n"/>
      <c r="H177" s="9" t="n"/>
    </row>
    <row r="178">
      <c r="A178" s="24">
        <f>IF(備品台帳!A177="","",備品台帳!A177)</f>
        <v/>
      </c>
      <c r="B178" s="26">
        <f>IF(備品台帳!B177="","",備品台帳!B177)</f>
        <v/>
      </c>
      <c r="C178" s="26">
        <f>IF(備品台帳!E177="","",備品台帳!E177)</f>
        <v/>
      </c>
      <c r="D178" s="26">
        <f>IF(備品台帳!F177="","",備品台帳!F177)</f>
        <v/>
      </c>
      <c r="E178" s="26">
        <f>IF(備品台帳!G177="","",備品台帳!G177)</f>
        <v/>
      </c>
      <c r="F178" s="24">
        <f>IF(備品台帳!J177="","",備品台帳!J177)</f>
        <v/>
      </c>
      <c r="G178" s="20" t="n"/>
      <c r="H178" s="9" t="n"/>
    </row>
    <row r="179">
      <c r="A179" s="24">
        <f>IF(備品台帳!A178="","",備品台帳!A178)</f>
        <v/>
      </c>
      <c r="B179" s="26">
        <f>IF(備品台帳!B178="","",備品台帳!B178)</f>
        <v/>
      </c>
      <c r="C179" s="26">
        <f>IF(備品台帳!E178="","",備品台帳!E178)</f>
        <v/>
      </c>
      <c r="D179" s="26">
        <f>IF(備品台帳!F178="","",備品台帳!F178)</f>
        <v/>
      </c>
      <c r="E179" s="26">
        <f>IF(備品台帳!G178="","",備品台帳!G178)</f>
        <v/>
      </c>
      <c r="F179" s="24">
        <f>IF(備品台帳!J178="","",備品台帳!J178)</f>
        <v/>
      </c>
      <c r="G179" s="20" t="n"/>
      <c r="H179" s="9" t="n"/>
    </row>
    <row r="180">
      <c r="A180" s="24">
        <f>IF(備品台帳!A179="","",備品台帳!A179)</f>
        <v/>
      </c>
      <c r="B180" s="26">
        <f>IF(備品台帳!B179="","",備品台帳!B179)</f>
        <v/>
      </c>
      <c r="C180" s="26">
        <f>IF(備品台帳!E179="","",備品台帳!E179)</f>
        <v/>
      </c>
      <c r="D180" s="26">
        <f>IF(備品台帳!F179="","",備品台帳!F179)</f>
        <v/>
      </c>
      <c r="E180" s="26">
        <f>IF(備品台帳!G179="","",備品台帳!G179)</f>
        <v/>
      </c>
      <c r="F180" s="24">
        <f>IF(備品台帳!J179="","",備品台帳!J179)</f>
        <v/>
      </c>
      <c r="G180" s="20" t="n"/>
      <c r="H180" s="9" t="n"/>
    </row>
    <row r="181">
      <c r="A181" s="24">
        <f>IF(備品台帳!A180="","",備品台帳!A180)</f>
        <v/>
      </c>
      <c r="B181" s="26">
        <f>IF(備品台帳!B180="","",備品台帳!B180)</f>
        <v/>
      </c>
      <c r="C181" s="26">
        <f>IF(備品台帳!E180="","",備品台帳!E180)</f>
        <v/>
      </c>
      <c r="D181" s="26">
        <f>IF(備品台帳!F180="","",備品台帳!F180)</f>
        <v/>
      </c>
      <c r="E181" s="26">
        <f>IF(備品台帳!G180="","",備品台帳!G180)</f>
        <v/>
      </c>
      <c r="F181" s="24">
        <f>IF(備品台帳!J180="","",備品台帳!J180)</f>
        <v/>
      </c>
      <c r="G181" s="20" t="n"/>
      <c r="H181" s="9" t="n"/>
    </row>
    <row r="182">
      <c r="A182" s="24">
        <f>IF(備品台帳!A181="","",備品台帳!A181)</f>
        <v/>
      </c>
      <c r="B182" s="26">
        <f>IF(備品台帳!B181="","",備品台帳!B181)</f>
        <v/>
      </c>
      <c r="C182" s="26">
        <f>IF(備品台帳!E181="","",備品台帳!E181)</f>
        <v/>
      </c>
      <c r="D182" s="26">
        <f>IF(備品台帳!F181="","",備品台帳!F181)</f>
        <v/>
      </c>
      <c r="E182" s="26">
        <f>IF(備品台帳!G181="","",備品台帳!G181)</f>
        <v/>
      </c>
      <c r="F182" s="24">
        <f>IF(備品台帳!J181="","",備品台帳!J181)</f>
        <v/>
      </c>
      <c r="G182" s="20" t="n"/>
      <c r="H182" s="9" t="n"/>
    </row>
    <row r="183">
      <c r="A183" s="24">
        <f>IF(備品台帳!A182="","",備品台帳!A182)</f>
        <v/>
      </c>
      <c r="B183" s="26">
        <f>IF(備品台帳!B182="","",備品台帳!B182)</f>
        <v/>
      </c>
      <c r="C183" s="26">
        <f>IF(備品台帳!E182="","",備品台帳!E182)</f>
        <v/>
      </c>
      <c r="D183" s="26">
        <f>IF(備品台帳!F182="","",備品台帳!F182)</f>
        <v/>
      </c>
      <c r="E183" s="26">
        <f>IF(備品台帳!G182="","",備品台帳!G182)</f>
        <v/>
      </c>
      <c r="F183" s="24">
        <f>IF(備品台帳!J182="","",備品台帳!J182)</f>
        <v/>
      </c>
      <c r="G183" s="20" t="n"/>
      <c r="H183" s="9" t="n"/>
    </row>
    <row r="184">
      <c r="A184" s="24">
        <f>IF(備品台帳!A183="","",備品台帳!A183)</f>
        <v/>
      </c>
      <c r="B184" s="26">
        <f>IF(備品台帳!B183="","",備品台帳!B183)</f>
        <v/>
      </c>
      <c r="C184" s="26">
        <f>IF(備品台帳!E183="","",備品台帳!E183)</f>
        <v/>
      </c>
      <c r="D184" s="26">
        <f>IF(備品台帳!F183="","",備品台帳!F183)</f>
        <v/>
      </c>
      <c r="E184" s="26">
        <f>IF(備品台帳!G183="","",備品台帳!G183)</f>
        <v/>
      </c>
      <c r="F184" s="24">
        <f>IF(備品台帳!J183="","",備品台帳!J183)</f>
        <v/>
      </c>
      <c r="G184" s="20" t="n"/>
      <c r="H184" s="9" t="n"/>
    </row>
    <row r="185">
      <c r="A185" s="24">
        <f>IF(備品台帳!A184="","",備品台帳!A184)</f>
        <v/>
      </c>
      <c r="B185" s="26">
        <f>IF(備品台帳!B184="","",備品台帳!B184)</f>
        <v/>
      </c>
      <c r="C185" s="26">
        <f>IF(備品台帳!E184="","",備品台帳!E184)</f>
        <v/>
      </c>
      <c r="D185" s="26">
        <f>IF(備品台帳!F184="","",備品台帳!F184)</f>
        <v/>
      </c>
      <c r="E185" s="26">
        <f>IF(備品台帳!G184="","",備品台帳!G184)</f>
        <v/>
      </c>
      <c r="F185" s="24">
        <f>IF(備品台帳!J184="","",備品台帳!J184)</f>
        <v/>
      </c>
      <c r="G185" s="20" t="n"/>
      <c r="H185" s="9" t="n"/>
    </row>
    <row r="186">
      <c r="A186" s="24">
        <f>IF(備品台帳!A185="","",備品台帳!A185)</f>
        <v/>
      </c>
      <c r="B186" s="26">
        <f>IF(備品台帳!B185="","",備品台帳!B185)</f>
        <v/>
      </c>
      <c r="C186" s="26">
        <f>IF(備品台帳!E185="","",備品台帳!E185)</f>
        <v/>
      </c>
      <c r="D186" s="26">
        <f>IF(備品台帳!F185="","",備品台帳!F185)</f>
        <v/>
      </c>
      <c r="E186" s="26">
        <f>IF(備品台帳!G185="","",備品台帳!G185)</f>
        <v/>
      </c>
      <c r="F186" s="24">
        <f>IF(備品台帳!J185="","",備品台帳!J185)</f>
        <v/>
      </c>
      <c r="G186" s="20" t="n"/>
      <c r="H186" s="9" t="n"/>
    </row>
    <row r="187">
      <c r="A187" s="24">
        <f>IF(備品台帳!A186="","",備品台帳!A186)</f>
        <v/>
      </c>
      <c r="B187" s="26">
        <f>IF(備品台帳!B186="","",備品台帳!B186)</f>
        <v/>
      </c>
      <c r="C187" s="26">
        <f>IF(備品台帳!E186="","",備品台帳!E186)</f>
        <v/>
      </c>
      <c r="D187" s="26">
        <f>IF(備品台帳!F186="","",備品台帳!F186)</f>
        <v/>
      </c>
      <c r="E187" s="26">
        <f>IF(備品台帳!G186="","",備品台帳!G186)</f>
        <v/>
      </c>
      <c r="F187" s="24">
        <f>IF(備品台帳!J186="","",備品台帳!J186)</f>
        <v/>
      </c>
      <c r="G187" s="20" t="n"/>
      <c r="H187" s="9" t="n"/>
    </row>
    <row r="188">
      <c r="A188" s="24">
        <f>IF(備品台帳!A187="","",備品台帳!A187)</f>
        <v/>
      </c>
      <c r="B188" s="26">
        <f>IF(備品台帳!B187="","",備品台帳!B187)</f>
        <v/>
      </c>
      <c r="C188" s="26">
        <f>IF(備品台帳!E187="","",備品台帳!E187)</f>
        <v/>
      </c>
      <c r="D188" s="26">
        <f>IF(備品台帳!F187="","",備品台帳!F187)</f>
        <v/>
      </c>
      <c r="E188" s="26">
        <f>IF(備品台帳!G187="","",備品台帳!G187)</f>
        <v/>
      </c>
      <c r="F188" s="24">
        <f>IF(備品台帳!J187="","",備品台帳!J187)</f>
        <v/>
      </c>
      <c r="G188" s="20" t="n"/>
      <c r="H188" s="9" t="n"/>
    </row>
    <row r="189">
      <c r="A189" s="24">
        <f>IF(備品台帳!A188="","",備品台帳!A188)</f>
        <v/>
      </c>
      <c r="B189" s="26">
        <f>IF(備品台帳!B188="","",備品台帳!B188)</f>
        <v/>
      </c>
      <c r="C189" s="26">
        <f>IF(備品台帳!E188="","",備品台帳!E188)</f>
        <v/>
      </c>
      <c r="D189" s="26">
        <f>IF(備品台帳!F188="","",備品台帳!F188)</f>
        <v/>
      </c>
      <c r="E189" s="26">
        <f>IF(備品台帳!G188="","",備品台帳!G188)</f>
        <v/>
      </c>
      <c r="F189" s="24">
        <f>IF(備品台帳!J188="","",備品台帳!J188)</f>
        <v/>
      </c>
      <c r="G189" s="20" t="n"/>
      <c r="H189" s="9" t="n"/>
    </row>
    <row r="190">
      <c r="A190" s="24">
        <f>IF(備品台帳!A189="","",備品台帳!A189)</f>
        <v/>
      </c>
      <c r="B190" s="26">
        <f>IF(備品台帳!B189="","",備品台帳!B189)</f>
        <v/>
      </c>
      <c r="C190" s="26">
        <f>IF(備品台帳!E189="","",備品台帳!E189)</f>
        <v/>
      </c>
      <c r="D190" s="26">
        <f>IF(備品台帳!F189="","",備品台帳!F189)</f>
        <v/>
      </c>
      <c r="E190" s="26">
        <f>IF(備品台帳!G189="","",備品台帳!G189)</f>
        <v/>
      </c>
      <c r="F190" s="24">
        <f>IF(備品台帳!J189="","",備品台帳!J189)</f>
        <v/>
      </c>
      <c r="G190" s="20" t="n"/>
      <c r="H190" s="9" t="n"/>
    </row>
    <row r="191">
      <c r="A191" s="24">
        <f>IF(備品台帳!A190="","",備品台帳!A190)</f>
        <v/>
      </c>
      <c r="B191" s="26">
        <f>IF(備品台帳!B190="","",備品台帳!B190)</f>
        <v/>
      </c>
      <c r="C191" s="26">
        <f>IF(備品台帳!E190="","",備品台帳!E190)</f>
        <v/>
      </c>
      <c r="D191" s="26">
        <f>IF(備品台帳!F190="","",備品台帳!F190)</f>
        <v/>
      </c>
      <c r="E191" s="26">
        <f>IF(備品台帳!G190="","",備品台帳!G190)</f>
        <v/>
      </c>
      <c r="F191" s="24">
        <f>IF(備品台帳!J190="","",備品台帳!J190)</f>
        <v/>
      </c>
      <c r="G191" s="20" t="n"/>
      <c r="H191" s="9" t="n"/>
    </row>
    <row r="192">
      <c r="A192" s="24">
        <f>IF(備品台帳!A191="","",備品台帳!A191)</f>
        <v/>
      </c>
      <c r="B192" s="26">
        <f>IF(備品台帳!B191="","",備品台帳!B191)</f>
        <v/>
      </c>
      <c r="C192" s="26">
        <f>IF(備品台帳!E191="","",備品台帳!E191)</f>
        <v/>
      </c>
      <c r="D192" s="26">
        <f>IF(備品台帳!F191="","",備品台帳!F191)</f>
        <v/>
      </c>
      <c r="E192" s="26">
        <f>IF(備品台帳!G191="","",備品台帳!G191)</f>
        <v/>
      </c>
      <c r="F192" s="24">
        <f>IF(備品台帳!J191="","",備品台帳!J191)</f>
        <v/>
      </c>
      <c r="G192" s="20" t="n"/>
      <c r="H192" s="9" t="n"/>
    </row>
    <row r="193">
      <c r="A193" s="24">
        <f>IF(備品台帳!A192="","",備品台帳!A192)</f>
        <v/>
      </c>
      <c r="B193" s="26">
        <f>IF(備品台帳!B192="","",備品台帳!B192)</f>
        <v/>
      </c>
      <c r="C193" s="26">
        <f>IF(備品台帳!E192="","",備品台帳!E192)</f>
        <v/>
      </c>
      <c r="D193" s="26">
        <f>IF(備品台帳!F192="","",備品台帳!F192)</f>
        <v/>
      </c>
      <c r="E193" s="26">
        <f>IF(備品台帳!G192="","",備品台帳!G192)</f>
        <v/>
      </c>
      <c r="F193" s="24">
        <f>IF(備品台帳!J192="","",備品台帳!J192)</f>
        <v/>
      </c>
      <c r="G193" s="20" t="n"/>
      <c r="H193" s="9" t="n"/>
    </row>
    <row r="194">
      <c r="A194" s="24">
        <f>IF(備品台帳!A193="","",備品台帳!A193)</f>
        <v/>
      </c>
      <c r="B194" s="26">
        <f>IF(備品台帳!B193="","",備品台帳!B193)</f>
        <v/>
      </c>
      <c r="C194" s="26">
        <f>IF(備品台帳!E193="","",備品台帳!E193)</f>
        <v/>
      </c>
      <c r="D194" s="26">
        <f>IF(備品台帳!F193="","",備品台帳!F193)</f>
        <v/>
      </c>
      <c r="E194" s="26">
        <f>IF(備品台帳!G193="","",備品台帳!G193)</f>
        <v/>
      </c>
      <c r="F194" s="24">
        <f>IF(備品台帳!J193="","",備品台帳!J193)</f>
        <v/>
      </c>
      <c r="G194" s="20" t="n"/>
      <c r="H194" s="9" t="n"/>
    </row>
    <row r="195">
      <c r="A195" s="24">
        <f>IF(備品台帳!A194="","",備品台帳!A194)</f>
        <v/>
      </c>
      <c r="B195" s="26">
        <f>IF(備品台帳!B194="","",備品台帳!B194)</f>
        <v/>
      </c>
      <c r="C195" s="26">
        <f>IF(備品台帳!E194="","",備品台帳!E194)</f>
        <v/>
      </c>
      <c r="D195" s="26">
        <f>IF(備品台帳!F194="","",備品台帳!F194)</f>
        <v/>
      </c>
      <c r="E195" s="26">
        <f>IF(備品台帳!G194="","",備品台帳!G194)</f>
        <v/>
      </c>
      <c r="F195" s="24">
        <f>IF(備品台帳!J194="","",備品台帳!J194)</f>
        <v/>
      </c>
      <c r="G195" s="20" t="n"/>
      <c r="H195" s="9" t="n"/>
    </row>
    <row r="196">
      <c r="A196" s="24">
        <f>IF(備品台帳!A195="","",備品台帳!A195)</f>
        <v/>
      </c>
      <c r="B196" s="26">
        <f>IF(備品台帳!B195="","",備品台帳!B195)</f>
        <v/>
      </c>
      <c r="C196" s="26">
        <f>IF(備品台帳!E195="","",備品台帳!E195)</f>
        <v/>
      </c>
      <c r="D196" s="26">
        <f>IF(備品台帳!F195="","",備品台帳!F195)</f>
        <v/>
      </c>
      <c r="E196" s="26">
        <f>IF(備品台帳!G195="","",備品台帳!G195)</f>
        <v/>
      </c>
      <c r="F196" s="24">
        <f>IF(備品台帳!J195="","",備品台帳!J195)</f>
        <v/>
      </c>
      <c r="G196" s="20" t="n"/>
      <c r="H196" s="9" t="n"/>
    </row>
    <row r="197">
      <c r="A197" s="24">
        <f>IF(備品台帳!A196="","",備品台帳!A196)</f>
        <v/>
      </c>
      <c r="B197" s="26">
        <f>IF(備品台帳!B196="","",備品台帳!B196)</f>
        <v/>
      </c>
      <c r="C197" s="26">
        <f>IF(備品台帳!E196="","",備品台帳!E196)</f>
        <v/>
      </c>
      <c r="D197" s="26">
        <f>IF(備品台帳!F196="","",備品台帳!F196)</f>
        <v/>
      </c>
      <c r="E197" s="26">
        <f>IF(備品台帳!G196="","",備品台帳!G196)</f>
        <v/>
      </c>
      <c r="F197" s="24">
        <f>IF(備品台帳!J196="","",備品台帳!J196)</f>
        <v/>
      </c>
      <c r="G197" s="20" t="n"/>
      <c r="H197" s="9" t="n"/>
    </row>
    <row r="198">
      <c r="A198" s="24">
        <f>IF(備品台帳!A197="","",備品台帳!A197)</f>
        <v/>
      </c>
      <c r="B198" s="26">
        <f>IF(備品台帳!B197="","",備品台帳!B197)</f>
        <v/>
      </c>
      <c r="C198" s="26">
        <f>IF(備品台帳!E197="","",備品台帳!E197)</f>
        <v/>
      </c>
      <c r="D198" s="26">
        <f>IF(備品台帳!F197="","",備品台帳!F197)</f>
        <v/>
      </c>
      <c r="E198" s="26">
        <f>IF(備品台帳!G197="","",備品台帳!G197)</f>
        <v/>
      </c>
      <c r="F198" s="24">
        <f>IF(備品台帳!J197="","",備品台帳!J197)</f>
        <v/>
      </c>
      <c r="G198" s="20" t="n"/>
      <c r="H198" s="9" t="n"/>
    </row>
    <row r="199">
      <c r="A199" s="24">
        <f>IF(備品台帳!A198="","",備品台帳!A198)</f>
        <v/>
      </c>
      <c r="B199" s="26">
        <f>IF(備品台帳!B198="","",備品台帳!B198)</f>
        <v/>
      </c>
      <c r="C199" s="26">
        <f>IF(備品台帳!E198="","",備品台帳!E198)</f>
        <v/>
      </c>
      <c r="D199" s="26">
        <f>IF(備品台帳!F198="","",備品台帳!F198)</f>
        <v/>
      </c>
      <c r="E199" s="26">
        <f>IF(備品台帳!G198="","",備品台帳!G198)</f>
        <v/>
      </c>
      <c r="F199" s="24">
        <f>IF(備品台帳!J198="","",備品台帳!J198)</f>
        <v/>
      </c>
      <c r="G199" s="20" t="n"/>
      <c r="H199" s="9" t="n"/>
    </row>
    <row r="200">
      <c r="A200" s="24">
        <f>IF(備品台帳!A199="","",備品台帳!A199)</f>
        <v/>
      </c>
      <c r="B200" s="26">
        <f>IF(備品台帳!B199="","",備品台帳!B199)</f>
        <v/>
      </c>
      <c r="C200" s="26">
        <f>IF(備品台帳!E199="","",備品台帳!E199)</f>
        <v/>
      </c>
      <c r="D200" s="26">
        <f>IF(備品台帳!F199="","",備品台帳!F199)</f>
        <v/>
      </c>
      <c r="E200" s="26">
        <f>IF(備品台帳!G199="","",備品台帳!G199)</f>
        <v/>
      </c>
      <c r="F200" s="24">
        <f>IF(備品台帳!J199="","",備品台帳!J199)</f>
        <v/>
      </c>
      <c r="G200" s="20" t="n"/>
      <c r="H200" s="9" t="n"/>
    </row>
    <row r="201">
      <c r="A201" s="24">
        <f>IF(備品台帳!A200="","",備品台帳!A200)</f>
        <v/>
      </c>
      <c r="B201" s="26">
        <f>IF(備品台帳!B200="","",備品台帳!B200)</f>
        <v/>
      </c>
      <c r="C201" s="26">
        <f>IF(備品台帳!E200="","",備品台帳!E200)</f>
        <v/>
      </c>
      <c r="D201" s="26">
        <f>IF(備品台帳!F200="","",備品台帳!F200)</f>
        <v/>
      </c>
      <c r="E201" s="26">
        <f>IF(備品台帳!G200="","",備品台帳!G200)</f>
        <v/>
      </c>
      <c r="F201" s="24">
        <f>IF(備品台帳!J200="","",備品台帳!J200)</f>
        <v/>
      </c>
      <c r="G201" s="20" t="n"/>
      <c r="H201" s="9" t="n"/>
    </row>
    <row r="202">
      <c r="A202" s="24">
        <f>IF(備品台帳!A201="","",備品台帳!A201)</f>
        <v/>
      </c>
      <c r="B202" s="26">
        <f>IF(備品台帳!B201="","",備品台帳!B201)</f>
        <v/>
      </c>
      <c r="C202" s="26">
        <f>IF(備品台帳!E201="","",備品台帳!E201)</f>
        <v/>
      </c>
      <c r="D202" s="26">
        <f>IF(備品台帳!F201="","",備品台帳!F201)</f>
        <v/>
      </c>
      <c r="E202" s="26">
        <f>IF(備品台帳!G201="","",備品台帳!G201)</f>
        <v/>
      </c>
      <c r="F202" s="24">
        <f>IF(備品台帳!J201="","",備品台帳!J201)</f>
        <v/>
      </c>
      <c r="G202" s="20" t="n"/>
      <c r="H202" s="9" t="n"/>
    </row>
    <row r="203">
      <c r="A203" s="24">
        <f>IF(備品台帳!A202="","",備品台帳!A202)</f>
        <v/>
      </c>
      <c r="B203" s="26">
        <f>IF(備品台帳!B202="","",備品台帳!B202)</f>
        <v/>
      </c>
      <c r="C203" s="26">
        <f>IF(備品台帳!E202="","",備品台帳!E202)</f>
        <v/>
      </c>
      <c r="D203" s="26">
        <f>IF(備品台帳!F202="","",備品台帳!F202)</f>
        <v/>
      </c>
      <c r="E203" s="26">
        <f>IF(備品台帳!G202="","",備品台帳!G202)</f>
        <v/>
      </c>
      <c r="F203" s="24">
        <f>IF(備品台帳!J202="","",備品台帳!J202)</f>
        <v/>
      </c>
      <c r="G203" s="20" t="n"/>
      <c r="H203" s="9" t="n"/>
    </row>
    <row r="204">
      <c r="A204" s="24">
        <f>IF(備品台帳!A203="","",備品台帳!A203)</f>
        <v/>
      </c>
      <c r="B204" s="26">
        <f>IF(備品台帳!B203="","",備品台帳!B203)</f>
        <v/>
      </c>
      <c r="C204" s="26">
        <f>IF(備品台帳!E203="","",備品台帳!E203)</f>
        <v/>
      </c>
      <c r="D204" s="26">
        <f>IF(備品台帳!F203="","",備品台帳!F203)</f>
        <v/>
      </c>
      <c r="E204" s="26">
        <f>IF(備品台帳!G203="","",備品台帳!G203)</f>
        <v/>
      </c>
      <c r="F204" s="24">
        <f>IF(備品台帳!J203="","",備品台帳!J203)</f>
        <v/>
      </c>
      <c r="G204" s="20" t="n"/>
      <c r="H204" s="9" t="n"/>
    </row>
    <row r="205">
      <c r="A205" s="24">
        <f>IF(備品台帳!A204="","",備品台帳!A204)</f>
        <v/>
      </c>
      <c r="B205" s="26">
        <f>IF(備品台帳!B204="","",備品台帳!B204)</f>
        <v/>
      </c>
      <c r="C205" s="26">
        <f>IF(備品台帳!E204="","",備品台帳!E204)</f>
        <v/>
      </c>
      <c r="D205" s="26">
        <f>IF(備品台帳!F204="","",備品台帳!F204)</f>
        <v/>
      </c>
      <c r="E205" s="26">
        <f>IF(備品台帳!G204="","",備品台帳!G204)</f>
        <v/>
      </c>
      <c r="F205" s="24">
        <f>IF(備品台帳!J204="","",備品台帳!J204)</f>
        <v/>
      </c>
      <c r="G205" s="20" t="n"/>
      <c r="H205" s="9" t="n"/>
    </row>
    <row r="206">
      <c r="A206" s="24">
        <f>IF(備品台帳!A205="","",備品台帳!A205)</f>
        <v/>
      </c>
      <c r="B206" s="26">
        <f>IF(備品台帳!B205="","",備品台帳!B205)</f>
        <v/>
      </c>
      <c r="C206" s="26">
        <f>IF(備品台帳!E205="","",備品台帳!E205)</f>
        <v/>
      </c>
      <c r="D206" s="26">
        <f>IF(備品台帳!F205="","",備品台帳!F205)</f>
        <v/>
      </c>
      <c r="E206" s="26">
        <f>IF(備品台帳!G205="","",備品台帳!G205)</f>
        <v/>
      </c>
      <c r="F206" s="24">
        <f>IF(備品台帳!J205="","",備品台帳!J205)</f>
        <v/>
      </c>
      <c r="G206" s="20" t="n"/>
      <c r="H206" s="9" t="n"/>
    </row>
    <row r="207">
      <c r="A207" s="24">
        <f>IF(備品台帳!A206="","",備品台帳!A206)</f>
        <v/>
      </c>
      <c r="B207" s="26">
        <f>IF(備品台帳!B206="","",備品台帳!B206)</f>
        <v/>
      </c>
      <c r="C207" s="26">
        <f>IF(備品台帳!E206="","",備品台帳!E206)</f>
        <v/>
      </c>
      <c r="D207" s="26">
        <f>IF(備品台帳!F206="","",備品台帳!F206)</f>
        <v/>
      </c>
      <c r="E207" s="26">
        <f>IF(備品台帳!G206="","",備品台帳!G206)</f>
        <v/>
      </c>
      <c r="F207" s="24">
        <f>IF(備品台帳!J206="","",備品台帳!J206)</f>
        <v/>
      </c>
      <c r="G207" s="20" t="n"/>
      <c r="H207" s="9" t="n"/>
    </row>
    <row r="208">
      <c r="A208" s="24">
        <f>IF(備品台帳!A207="","",備品台帳!A207)</f>
        <v/>
      </c>
      <c r="B208" s="26">
        <f>IF(備品台帳!B207="","",備品台帳!B207)</f>
        <v/>
      </c>
      <c r="C208" s="26">
        <f>IF(備品台帳!E207="","",備品台帳!E207)</f>
        <v/>
      </c>
      <c r="D208" s="26">
        <f>IF(備品台帳!F207="","",備品台帳!F207)</f>
        <v/>
      </c>
      <c r="E208" s="26">
        <f>IF(備品台帳!G207="","",備品台帳!G207)</f>
        <v/>
      </c>
      <c r="F208" s="24">
        <f>IF(備品台帳!J207="","",備品台帳!J207)</f>
        <v/>
      </c>
      <c r="G208" s="20" t="n"/>
      <c r="H208" s="9" t="n"/>
    </row>
    <row r="209">
      <c r="A209" s="24">
        <f>IF(備品台帳!A208="","",備品台帳!A208)</f>
        <v/>
      </c>
      <c r="B209" s="26">
        <f>IF(備品台帳!B208="","",備品台帳!B208)</f>
        <v/>
      </c>
      <c r="C209" s="26">
        <f>IF(備品台帳!E208="","",備品台帳!E208)</f>
        <v/>
      </c>
      <c r="D209" s="26">
        <f>IF(備品台帳!F208="","",備品台帳!F208)</f>
        <v/>
      </c>
      <c r="E209" s="26">
        <f>IF(備品台帳!G208="","",備品台帳!G208)</f>
        <v/>
      </c>
      <c r="F209" s="24">
        <f>IF(備品台帳!J208="","",備品台帳!J208)</f>
        <v/>
      </c>
      <c r="G209" s="20" t="n"/>
      <c r="H209" s="9" t="n"/>
    </row>
    <row r="210">
      <c r="A210" s="24">
        <f>IF(備品台帳!A209="","",備品台帳!A209)</f>
        <v/>
      </c>
      <c r="B210" s="26">
        <f>IF(備品台帳!B209="","",備品台帳!B209)</f>
        <v/>
      </c>
      <c r="C210" s="26">
        <f>IF(備品台帳!E209="","",備品台帳!E209)</f>
        <v/>
      </c>
      <c r="D210" s="26">
        <f>IF(備品台帳!F209="","",備品台帳!F209)</f>
        <v/>
      </c>
      <c r="E210" s="26">
        <f>IF(備品台帳!G209="","",備品台帳!G209)</f>
        <v/>
      </c>
      <c r="F210" s="24">
        <f>IF(備品台帳!J209="","",備品台帳!J209)</f>
        <v/>
      </c>
      <c r="G210" s="20" t="n"/>
      <c r="H210" s="9" t="n"/>
    </row>
    <row r="211">
      <c r="A211" s="24">
        <f>IF(備品台帳!A210="","",備品台帳!A210)</f>
        <v/>
      </c>
      <c r="B211" s="26">
        <f>IF(備品台帳!B210="","",備品台帳!B210)</f>
        <v/>
      </c>
      <c r="C211" s="26">
        <f>IF(備品台帳!E210="","",備品台帳!E210)</f>
        <v/>
      </c>
      <c r="D211" s="26">
        <f>IF(備品台帳!F210="","",備品台帳!F210)</f>
        <v/>
      </c>
      <c r="E211" s="26">
        <f>IF(備品台帳!G210="","",備品台帳!G210)</f>
        <v/>
      </c>
      <c r="F211" s="24">
        <f>IF(備品台帳!J210="","",備品台帳!J210)</f>
        <v/>
      </c>
      <c r="G211" s="20" t="n"/>
      <c r="H211" s="9" t="n"/>
    </row>
    <row r="212">
      <c r="A212" s="24">
        <f>IF(備品台帳!A211="","",備品台帳!A211)</f>
        <v/>
      </c>
      <c r="B212" s="26">
        <f>IF(備品台帳!B211="","",備品台帳!B211)</f>
        <v/>
      </c>
      <c r="C212" s="26">
        <f>IF(備品台帳!E211="","",備品台帳!E211)</f>
        <v/>
      </c>
      <c r="D212" s="26">
        <f>IF(備品台帳!F211="","",備品台帳!F211)</f>
        <v/>
      </c>
      <c r="E212" s="26">
        <f>IF(備品台帳!G211="","",備品台帳!G211)</f>
        <v/>
      </c>
      <c r="F212" s="24">
        <f>IF(備品台帳!J211="","",備品台帳!J211)</f>
        <v/>
      </c>
      <c r="G212" s="20" t="n"/>
      <c r="H212" s="9" t="n"/>
    </row>
    <row r="213">
      <c r="A213" s="24">
        <f>IF(備品台帳!A212="","",備品台帳!A212)</f>
        <v/>
      </c>
      <c r="B213" s="26">
        <f>IF(備品台帳!B212="","",備品台帳!B212)</f>
        <v/>
      </c>
      <c r="C213" s="26">
        <f>IF(備品台帳!E212="","",備品台帳!E212)</f>
        <v/>
      </c>
      <c r="D213" s="26">
        <f>IF(備品台帳!F212="","",備品台帳!F212)</f>
        <v/>
      </c>
      <c r="E213" s="26">
        <f>IF(備品台帳!G212="","",備品台帳!G212)</f>
        <v/>
      </c>
      <c r="F213" s="24">
        <f>IF(備品台帳!J212="","",備品台帳!J212)</f>
        <v/>
      </c>
      <c r="G213" s="20" t="n"/>
      <c r="H213" s="9" t="n"/>
    </row>
    <row r="214">
      <c r="A214" s="24">
        <f>IF(備品台帳!A213="","",備品台帳!A213)</f>
        <v/>
      </c>
      <c r="B214" s="26">
        <f>IF(備品台帳!B213="","",備品台帳!B213)</f>
        <v/>
      </c>
      <c r="C214" s="26">
        <f>IF(備品台帳!E213="","",備品台帳!E213)</f>
        <v/>
      </c>
      <c r="D214" s="26">
        <f>IF(備品台帳!F213="","",備品台帳!F213)</f>
        <v/>
      </c>
      <c r="E214" s="26">
        <f>IF(備品台帳!G213="","",備品台帳!G213)</f>
        <v/>
      </c>
      <c r="F214" s="24">
        <f>IF(備品台帳!J213="","",備品台帳!J213)</f>
        <v/>
      </c>
      <c r="G214" s="20" t="n"/>
      <c r="H214" s="9" t="n"/>
    </row>
    <row r="215">
      <c r="A215" s="24">
        <f>IF(備品台帳!A214="","",備品台帳!A214)</f>
        <v/>
      </c>
      <c r="B215" s="26">
        <f>IF(備品台帳!B214="","",備品台帳!B214)</f>
        <v/>
      </c>
      <c r="C215" s="26">
        <f>IF(備品台帳!E214="","",備品台帳!E214)</f>
        <v/>
      </c>
      <c r="D215" s="26">
        <f>IF(備品台帳!F214="","",備品台帳!F214)</f>
        <v/>
      </c>
      <c r="E215" s="26">
        <f>IF(備品台帳!G214="","",備品台帳!G214)</f>
        <v/>
      </c>
      <c r="F215" s="24">
        <f>IF(備品台帳!J214="","",備品台帳!J214)</f>
        <v/>
      </c>
      <c r="G215" s="20" t="n"/>
      <c r="H215" s="9" t="n"/>
    </row>
    <row r="216">
      <c r="A216" s="24">
        <f>IF(備品台帳!A215="","",備品台帳!A215)</f>
        <v/>
      </c>
      <c r="B216" s="26">
        <f>IF(備品台帳!B215="","",備品台帳!B215)</f>
        <v/>
      </c>
      <c r="C216" s="26">
        <f>IF(備品台帳!E215="","",備品台帳!E215)</f>
        <v/>
      </c>
      <c r="D216" s="26">
        <f>IF(備品台帳!F215="","",備品台帳!F215)</f>
        <v/>
      </c>
      <c r="E216" s="26">
        <f>IF(備品台帳!G215="","",備品台帳!G215)</f>
        <v/>
      </c>
      <c r="F216" s="24">
        <f>IF(備品台帳!J215="","",備品台帳!J215)</f>
        <v/>
      </c>
      <c r="G216" s="20" t="n"/>
      <c r="H216" s="9" t="n"/>
    </row>
    <row r="217">
      <c r="A217" s="24">
        <f>IF(備品台帳!A216="","",備品台帳!A216)</f>
        <v/>
      </c>
      <c r="B217" s="26">
        <f>IF(備品台帳!B216="","",備品台帳!B216)</f>
        <v/>
      </c>
      <c r="C217" s="26">
        <f>IF(備品台帳!E216="","",備品台帳!E216)</f>
        <v/>
      </c>
      <c r="D217" s="26">
        <f>IF(備品台帳!F216="","",備品台帳!F216)</f>
        <v/>
      </c>
      <c r="E217" s="26">
        <f>IF(備品台帳!G216="","",備品台帳!G216)</f>
        <v/>
      </c>
      <c r="F217" s="24">
        <f>IF(備品台帳!J216="","",備品台帳!J216)</f>
        <v/>
      </c>
      <c r="G217" s="20" t="n"/>
      <c r="H217" s="9" t="n"/>
    </row>
    <row r="218">
      <c r="A218" s="24">
        <f>IF(備品台帳!A217="","",備品台帳!A217)</f>
        <v/>
      </c>
      <c r="B218" s="26">
        <f>IF(備品台帳!B217="","",備品台帳!B217)</f>
        <v/>
      </c>
      <c r="C218" s="26">
        <f>IF(備品台帳!E217="","",備品台帳!E217)</f>
        <v/>
      </c>
      <c r="D218" s="26">
        <f>IF(備品台帳!F217="","",備品台帳!F217)</f>
        <v/>
      </c>
      <c r="E218" s="26">
        <f>IF(備品台帳!G217="","",備品台帳!G217)</f>
        <v/>
      </c>
      <c r="F218" s="24">
        <f>IF(備品台帳!J217="","",備品台帳!J217)</f>
        <v/>
      </c>
      <c r="G218" s="20" t="n"/>
      <c r="H218" s="9" t="n"/>
    </row>
    <row r="219">
      <c r="A219" s="24">
        <f>IF(備品台帳!A218="","",備品台帳!A218)</f>
        <v/>
      </c>
      <c r="B219" s="26">
        <f>IF(備品台帳!B218="","",備品台帳!B218)</f>
        <v/>
      </c>
      <c r="C219" s="26">
        <f>IF(備品台帳!E218="","",備品台帳!E218)</f>
        <v/>
      </c>
      <c r="D219" s="26">
        <f>IF(備品台帳!F218="","",備品台帳!F218)</f>
        <v/>
      </c>
      <c r="E219" s="26">
        <f>IF(備品台帳!G218="","",備品台帳!G218)</f>
        <v/>
      </c>
      <c r="F219" s="24">
        <f>IF(備品台帳!J218="","",備品台帳!J218)</f>
        <v/>
      </c>
      <c r="G219" s="20" t="n"/>
      <c r="H219" s="9" t="n"/>
    </row>
    <row r="220">
      <c r="A220" s="24">
        <f>IF(備品台帳!A219="","",備品台帳!A219)</f>
        <v/>
      </c>
      <c r="B220" s="26">
        <f>IF(備品台帳!B219="","",備品台帳!B219)</f>
        <v/>
      </c>
      <c r="C220" s="26">
        <f>IF(備品台帳!E219="","",備品台帳!E219)</f>
        <v/>
      </c>
      <c r="D220" s="26">
        <f>IF(備品台帳!F219="","",備品台帳!F219)</f>
        <v/>
      </c>
      <c r="E220" s="26">
        <f>IF(備品台帳!G219="","",備品台帳!G219)</f>
        <v/>
      </c>
      <c r="F220" s="24">
        <f>IF(備品台帳!J219="","",備品台帳!J219)</f>
        <v/>
      </c>
      <c r="G220" s="20" t="n"/>
      <c r="H220" s="9" t="n"/>
    </row>
    <row r="221">
      <c r="A221" s="24">
        <f>IF(備品台帳!A220="","",備品台帳!A220)</f>
        <v/>
      </c>
      <c r="B221" s="26">
        <f>IF(備品台帳!B220="","",備品台帳!B220)</f>
        <v/>
      </c>
      <c r="C221" s="26">
        <f>IF(備品台帳!E220="","",備品台帳!E220)</f>
        <v/>
      </c>
      <c r="D221" s="26">
        <f>IF(備品台帳!F220="","",備品台帳!F220)</f>
        <v/>
      </c>
      <c r="E221" s="26">
        <f>IF(備品台帳!G220="","",備品台帳!G220)</f>
        <v/>
      </c>
      <c r="F221" s="24">
        <f>IF(備品台帳!J220="","",備品台帳!J220)</f>
        <v/>
      </c>
      <c r="G221" s="20" t="n"/>
      <c r="H221" s="9" t="n"/>
    </row>
    <row r="222">
      <c r="A222" s="24">
        <f>IF(備品台帳!A221="","",備品台帳!A221)</f>
        <v/>
      </c>
      <c r="B222" s="26">
        <f>IF(備品台帳!B221="","",備品台帳!B221)</f>
        <v/>
      </c>
      <c r="C222" s="26">
        <f>IF(備品台帳!E221="","",備品台帳!E221)</f>
        <v/>
      </c>
      <c r="D222" s="26">
        <f>IF(備品台帳!F221="","",備品台帳!F221)</f>
        <v/>
      </c>
      <c r="E222" s="26">
        <f>IF(備品台帳!G221="","",備品台帳!G221)</f>
        <v/>
      </c>
      <c r="F222" s="24">
        <f>IF(備品台帳!J221="","",備品台帳!J221)</f>
        <v/>
      </c>
      <c r="G222" s="20" t="n"/>
      <c r="H222" s="9" t="n"/>
    </row>
    <row r="223">
      <c r="A223" s="24">
        <f>IF(備品台帳!A222="","",備品台帳!A222)</f>
        <v/>
      </c>
      <c r="B223" s="26">
        <f>IF(備品台帳!B222="","",備品台帳!B222)</f>
        <v/>
      </c>
      <c r="C223" s="26">
        <f>IF(備品台帳!E222="","",備品台帳!E222)</f>
        <v/>
      </c>
      <c r="D223" s="26">
        <f>IF(備品台帳!F222="","",備品台帳!F222)</f>
        <v/>
      </c>
      <c r="E223" s="26">
        <f>IF(備品台帳!G222="","",備品台帳!G222)</f>
        <v/>
      </c>
      <c r="F223" s="24">
        <f>IF(備品台帳!J222="","",備品台帳!J222)</f>
        <v/>
      </c>
      <c r="G223" s="20" t="n"/>
      <c r="H223" s="9" t="n"/>
    </row>
    <row r="224">
      <c r="A224" s="24">
        <f>IF(備品台帳!A223="","",備品台帳!A223)</f>
        <v/>
      </c>
      <c r="B224" s="26">
        <f>IF(備品台帳!B223="","",備品台帳!B223)</f>
        <v/>
      </c>
      <c r="C224" s="26">
        <f>IF(備品台帳!E223="","",備品台帳!E223)</f>
        <v/>
      </c>
      <c r="D224" s="26">
        <f>IF(備品台帳!F223="","",備品台帳!F223)</f>
        <v/>
      </c>
      <c r="E224" s="26">
        <f>IF(備品台帳!G223="","",備品台帳!G223)</f>
        <v/>
      </c>
      <c r="F224" s="24">
        <f>IF(備品台帳!J223="","",備品台帳!J223)</f>
        <v/>
      </c>
      <c r="G224" s="20" t="n"/>
      <c r="H224" s="9" t="n"/>
    </row>
    <row r="225">
      <c r="A225" s="24">
        <f>IF(備品台帳!A224="","",備品台帳!A224)</f>
        <v/>
      </c>
      <c r="B225" s="26">
        <f>IF(備品台帳!B224="","",備品台帳!B224)</f>
        <v/>
      </c>
      <c r="C225" s="26">
        <f>IF(備品台帳!E224="","",備品台帳!E224)</f>
        <v/>
      </c>
      <c r="D225" s="26">
        <f>IF(備品台帳!F224="","",備品台帳!F224)</f>
        <v/>
      </c>
      <c r="E225" s="26">
        <f>IF(備品台帳!G224="","",備品台帳!G224)</f>
        <v/>
      </c>
      <c r="F225" s="24">
        <f>IF(備品台帳!J224="","",備品台帳!J224)</f>
        <v/>
      </c>
      <c r="G225" s="20" t="n"/>
      <c r="H225" s="9" t="n"/>
    </row>
    <row r="226">
      <c r="A226" s="24">
        <f>IF(備品台帳!A225="","",備品台帳!A225)</f>
        <v/>
      </c>
      <c r="B226" s="26">
        <f>IF(備品台帳!B225="","",備品台帳!B225)</f>
        <v/>
      </c>
      <c r="C226" s="26">
        <f>IF(備品台帳!E225="","",備品台帳!E225)</f>
        <v/>
      </c>
      <c r="D226" s="26">
        <f>IF(備品台帳!F225="","",備品台帳!F225)</f>
        <v/>
      </c>
      <c r="E226" s="26">
        <f>IF(備品台帳!G225="","",備品台帳!G225)</f>
        <v/>
      </c>
      <c r="F226" s="24">
        <f>IF(備品台帳!J225="","",備品台帳!J225)</f>
        <v/>
      </c>
      <c r="G226" s="20" t="n"/>
      <c r="H226" s="9" t="n"/>
    </row>
    <row r="227">
      <c r="A227" s="24">
        <f>IF(備品台帳!A226="","",備品台帳!A226)</f>
        <v/>
      </c>
      <c r="B227" s="26">
        <f>IF(備品台帳!B226="","",備品台帳!B226)</f>
        <v/>
      </c>
      <c r="C227" s="26">
        <f>IF(備品台帳!E226="","",備品台帳!E226)</f>
        <v/>
      </c>
      <c r="D227" s="26">
        <f>IF(備品台帳!F226="","",備品台帳!F226)</f>
        <v/>
      </c>
      <c r="E227" s="26">
        <f>IF(備品台帳!G226="","",備品台帳!G226)</f>
        <v/>
      </c>
      <c r="F227" s="24">
        <f>IF(備品台帳!J226="","",備品台帳!J226)</f>
        <v/>
      </c>
      <c r="G227" s="20" t="n"/>
      <c r="H227" s="9" t="n"/>
    </row>
    <row r="228">
      <c r="A228" s="24">
        <f>IF(備品台帳!A227="","",備品台帳!A227)</f>
        <v/>
      </c>
      <c r="B228" s="26">
        <f>IF(備品台帳!B227="","",備品台帳!B227)</f>
        <v/>
      </c>
      <c r="C228" s="26">
        <f>IF(備品台帳!E227="","",備品台帳!E227)</f>
        <v/>
      </c>
      <c r="D228" s="26">
        <f>IF(備品台帳!F227="","",備品台帳!F227)</f>
        <v/>
      </c>
      <c r="E228" s="26">
        <f>IF(備品台帳!G227="","",備品台帳!G227)</f>
        <v/>
      </c>
      <c r="F228" s="24">
        <f>IF(備品台帳!J227="","",備品台帳!J227)</f>
        <v/>
      </c>
      <c r="G228" s="20" t="n"/>
      <c r="H228" s="9" t="n"/>
    </row>
    <row r="229">
      <c r="A229" s="24">
        <f>IF(備品台帳!A228="","",備品台帳!A228)</f>
        <v/>
      </c>
      <c r="B229" s="26">
        <f>IF(備品台帳!B228="","",備品台帳!B228)</f>
        <v/>
      </c>
      <c r="C229" s="26">
        <f>IF(備品台帳!E228="","",備品台帳!E228)</f>
        <v/>
      </c>
      <c r="D229" s="26">
        <f>IF(備品台帳!F228="","",備品台帳!F228)</f>
        <v/>
      </c>
      <c r="E229" s="26">
        <f>IF(備品台帳!G228="","",備品台帳!G228)</f>
        <v/>
      </c>
      <c r="F229" s="24">
        <f>IF(備品台帳!J228="","",備品台帳!J228)</f>
        <v/>
      </c>
      <c r="G229" s="20" t="n"/>
      <c r="H229" s="9" t="n"/>
    </row>
    <row r="230">
      <c r="A230" s="24">
        <f>IF(備品台帳!A229="","",備品台帳!A229)</f>
        <v/>
      </c>
      <c r="B230" s="26">
        <f>IF(備品台帳!B229="","",備品台帳!B229)</f>
        <v/>
      </c>
      <c r="C230" s="26">
        <f>IF(備品台帳!E229="","",備品台帳!E229)</f>
        <v/>
      </c>
      <c r="D230" s="26">
        <f>IF(備品台帳!F229="","",備品台帳!F229)</f>
        <v/>
      </c>
      <c r="E230" s="26">
        <f>IF(備品台帳!G229="","",備品台帳!G229)</f>
        <v/>
      </c>
      <c r="F230" s="24">
        <f>IF(備品台帳!J229="","",備品台帳!J229)</f>
        <v/>
      </c>
      <c r="G230" s="20" t="n"/>
      <c r="H230" s="9" t="n"/>
    </row>
    <row r="231">
      <c r="A231" s="24">
        <f>IF(備品台帳!A230="","",備品台帳!A230)</f>
        <v/>
      </c>
      <c r="B231" s="26">
        <f>IF(備品台帳!B230="","",備品台帳!B230)</f>
        <v/>
      </c>
      <c r="C231" s="26">
        <f>IF(備品台帳!E230="","",備品台帳!E230)</f>
        <v/>
      </c>
      <c r="D231" s="26">
        <f>IF(備品台帳!F230="","",備品台帳!F230)</f>
        <v/>
      </c>
      <c r="E231" s="26">
        <f>IF(備品台帳!G230="","",備品台帳!G230)</f>
        <v/>
      </c>
      <c r="F231" s="24">
        <f>IF(備品台帳!J230="","",備品台帳!J230)</f>
        <v/>
      </c>
      <c r="G231" s="20" t="n"/>
      <c r="H231" s="9" t="n"/>
    </row>
    <row r="232">
      <c r="A232" s="24">
        <f>IF(備品台帳!A231="","",備品台帳!A231)</f>
        <v/>
      </c>
      <c r="B232" s="26">
        <f>IF(備品台帳!B231="","",備品台帳!B231)</f>
        <v/>
      </c>
      <c r="C232" s="26">
        <f>IF(備品台帳!E231="","",備品台帳!E231)</f>
        <v/>
      </c>
      <c r="D232" s="26">
        <f>IF(備品台帳!F231="","",備品台帳!F231)</f>
        <v/>
      </c>
      <c r="E232" s="26">
        <f>IF(備品台帳!G231="","",備品台帳!G231)</f>
        <v/>
      </c>
      <c r="F232" s="24">
        <f>IF(備品台帳!J231="","",備品台帳!J231)</f>
        <v/>
      </c>
      <c r="G232" s="20" t="n"/>
      <c r="H232" s="9" t="n"/>
    </row>
    <row r="233">
      <c r="A233" s="24">
        <f>IF(備品台帳!A232="","",備品台帳!A232)</f>
        <v/>
      </c>
      <c r="B233" s="26">
        <f>IF(備品台帳!B232="","",備品台帳!B232)</f>
        <v/>
      </c>
      <c r="C233" s="26">
        <f>IF(備品台帳!E232="","",備品台帳!E232)</f>
        <v/>
      </c>
      <c r="D233" s="26">
        <f>IF(備品台帳!F232="","",備品台帳!F232)</f>
        <v/>
      </c>
      <c r="E233" s="26">
        <f>IF(備品台帳!G232="","",備品台帳!G232)</f>
        <v/>
      </c>
      <c r="F233" s="24">
        <f>IF(備品台帳!J232="","",備品台帳!J232)</f>
        <v/>
      </c>
      <c r="G233" s="20" t="n"/>
      <c r="H233" s="9" t="n"/>
    </row>
    <row r="234">
      <c r="A234" s="24">
        <f>IF(備品台帳!A233="","",備品台帳!A233)</f>
        <v/>
      </c>
      <c r="B234" s="26">
        <f>IF(備品台帳!B233="","",備品台帳!B233)</f>
        <v/>
      </c>
      <c r="C234" s="26">
        <f>IF(備品台帳!E233="","",備品台帳!E233)</f>
        <v/>
      </c>
      <c r="D234" s="26">
        <f>IF(備品台帳!F233="","",備品台帳!F233)</f>
        <v/>
      </c>
      <c r="E234" s="26">
        <f>IF(備品台帳!G233="","",備品台帳!G233)</f>
        <v/>
      </c>
      <c r="F234" s="24">
        <f>IF(備品台帳!J233="","",備品台帳!J233)</f>
        <v/>
      </c>
      <c r="G234" s="20" t="n"/>
      <c r="H234" s="9" t="n"/>
    </row>
    <row r="235">
      <c r="A235" s="24">
        <f>IF(備品台帳!A234="","",備品台帳!A234)</f>
        <v/>
      </c>
      <c r="B235" s="26">
        <f>IF(備品台帳!B234="","",備品台帳!B234)</f>
        <v/>
      </c>
      <c r="C235" s="26">
        <f>IF(備品台帳!E234="","",備品台帳!E234)</f>
        <v/>
      </c>
      <c r="D235" s="26">
        <f>IF(備品台帳!F234="","",備品台帳!F234)</f>
        <v/>
      </c>
      <c r="E235" s="26">
        <f>IF(備品台帳!G234="","",備品台帳!G234)</f>
        <v/>
      </c>
      <c r="F235" s="24">
        <f>IF(備品台帳!J234="","",備品台帳!J234)</f>
        <v/>
      </c>
      <c r="G235" s="20" t="n"/>
      <c r="H235" s="9" t="n"/>
    </row>
    <row r="236">
      <c r="A236" s="24">
        <f>IF(備品台帳!A235="","",備品台帳!A235)</f>
        <v/>
      </c>
      <c r="B236" s="26">
        <f>IF(備品台帳!B235="","",備品台帳!B235)</f>
        <v/>
      </c>
      <c r="C236" s="26">
        <f>IF(備品台帳!E235="","",備品台帳!E235)</f>
        <v/>
      </c>
      <c r="D236" s="26">
        <f>IF(備品台帳!F235="","",備品台帳!F235)</f>
        <v/>
      </c>
      <c r="E236" s="26">
        <f>IF(備品台帳!G235="","",備品台帳!G235)</f>
        <v/>
      </c>
      <c r="F236" s="24">
        <f>IF(備品台帳!J235="","",備品台帳!J235)</f>
        <v/>
      </c>
      <c r="G236" s="20" t="n"/>
      <c r="H236" s="9" t="n"/>
    </row>
    <row r="237">
      <c r="A237" s="24">
        <f>IF(備品台帳!A236="","",備品台帳!A236)</f>
        <v/>
      </c>
      <c r="B237" s="26">
        <f>IF(備品台帳!B236="","",備品台帳!B236)</f>
        <v/>
      </c>
      <c r="C237" s="26">
        <f>IF(備品台帳!E236="","",備品台帳!E236)</f>
        <v/>
      </c>
      <c r="D237" s="26">
        <f>IF(備品台帳!F236="","",備品台帳!F236)</f>
        <v/>
      </c>
      <c r="E237" s="26">
        <f>IF(備品台帳!G236="","",備品台帳!G236)</f>
        <v/>
      </c>
      <c r="F237" s="24">
        <f>IF(備品台帳!J236="","",備品台帳!J236)</f>
        <v/>
      </c>
      <c r="G237" s="20" t="n"/>
      <c r="H237" s="9" t="n"/>
    </row>
    <row r="238">
      <c r="A238" s="24">
        <f>IF(備品台帳!A237="","",備品台帳!A237)</f>
        <v/>
      </c>
      <c r="B238" s="26">
        <f>IF(備品台帳!B237="","",備品台帳!B237)</f>
        <v/>
      </c>
      <c r="C238" s="26">
        <f>IF(備品台帳!E237="","",備品台帳!E237)</f>
        <v/>
      </c>
      <c r="D238" s="26">
        <f>IF(備品台帳!F237="","",備品台帳!F237)</f>
        <v/>
      </c>
      <c r="E238" s="26">
        <f>IF(備品台帳!G237="","",備品台帳!G237)</f>
        <v/>
      </c>
      <c r="F238" s="24">
        <f>IF(備品台帳!J237="","",備品台帳!J237)</f>
        <v/>
      </c>
      <c r="G238" s="20" t="n"/>
      <c r="H238" s="9" t="n"/>
    </row>
    <row r="239">
      <c r="A239" s="24">
        <f>IF(備品台帳!A238="","",備品台帳!A238)</f>
        <v/>
      </c>
      <c r="B239" s="26">
        <f>IF(備品台帳!B238="","",備品台帳!B238)</f>
        <v/>
      </c>
      <c r="C239" s="26">
        <f>IF(備品台帳!E238="","",備品台帳!E238)</f>
        <v/>
      </c>
      <c r="D239" s="26">
        <f>IF(備品台帳!F238="","",備品台帳!F238)</f>
        <v/>
      </c>
      <c r="E239" s="26">
        <f>IF(備品台帳!G238="","",備品台帳!G238)</f>
        <v/>
      </c>
      <c r="F239" s="24">
        <f>IF(備品台帳!J238="","",備品台帳!J238)</f>
        <v/>
      </c>
      <c r="G239" s="20" t="n"/>
      <c r="H239" s="9" t="n"/>
    </row>
    <row r="240">
      <c r="A240" s="24">
        <f>IF(備品台帳!A239="","",備品台帳!A239)</f>
        <v/>
      </c>
      <c r="B240" s="26">
        <f>IF(備品台帳!B239="","",備品台帳!B239)</f>
        <v/>
      </c>
      <c r="C240" s="26">
        <f>IF(備品台帳!E239="","",備品台帳!E239)</f>
        <v/>
      </c>
      <c r="D240" s="26">
        <f>IF(備品台帳!F239="","",備品台帳!F239)</f>
        <v/>
      </c>
      <c r="E240" s="26">
        <f>IF(備品台帳!G239="","",備品台帳!G239)</f>
        <v/>
      </c>
      <c r="F240" s="24">
        <f>IF(備品台帳!J239="","",備品台帳!J239)</f>
        <v/>
      </c>
      <c r="G240" s="20" t="n"/>
      <c r="H240" s="9" t="n"/>
    </row>
    <row r="241">
      <c r="A241" s="24">
        <f>IF(備品台帳!A240="","",備品台帳!A240)</f>
        <v/>
      </c>
      <c r="B241" s="26">
        <f>IF(備品台帳!B240="","",備品台帳!B240)</f>
        <v/>
      </c>
      <c r="C241" s="26">
        <f>IF(備品台帳!E240="","",備品台帳!E240)</f>
        <v/>
      </c>
      <c r="D241" s="26">
        <f>IF(備品台帳!F240="","",備品台帳!F240)</f>
        <v/>
      </c>
      <c r="E241" s="26">
        <f>IF(備品台帳!G240="","",備品台帳!G240)</f>
        <v/>
      </c>
      <c r="F241" s="24">
        <f>IF(備品台帳!J240="","",備品台帳!J240)</f>
        <v/>
      </c>
      <c r="G241" s="20" t="n"/>
      <c r="H241" s="9" t="n"/>
    </row>
    <row r="242">
      <c r="A242" s="24">
        <f>IF(備品台帳!A241="","",備品台帳!A241)</f>
        <v/>
      </c>
      <c r="B242" s="26">
        <f>IF(備品台帳!B241="","",備品台帳!B241)</f>
        <v/>
      </c>
      <c r="C242" s="26">
        <f>IF(備品台帳!E241="","",備品台帳!E241)</f>
        <v/>
      </c>
      <c r="D242" s="26">
        <f>IF(備品台帳!F241="","",備品台帳!F241)</f>
        <v/>
      </c>
      <c r="E242" s="26">
        <f>IF(備品台帳!G241="","",備品台帳!G241)</f>
        <v/>
      </c>
      <c r="F242" s="24">
        <f>IF(備品台帳!J241="","",備品台帳!J241)</f>
        <v/>
      </c>
      <c r="G242" s="20" t="n"/>
      <c r="H242" s="9" t="n"/>
    </row>
    <row r="243">
      <c r="A243" s="24">
        <f>IF(備品台帳!A242="","",備品台帳!A242)</f>
        <v/>
      </c>
      <c r="B243" s="26">
        <f>IF(備品台帳!B242="","",備品台帳!B242)</f>
        <v/>
      </c>
      <c r="C243" s="26">
        <f>IF(備品台帳!E242="","",備品台帳!E242)</f>
        <v/>
      </c>
      <c r="D243" s="26">
        <f>IF(備品台帳!F242="","",備品台帳!F242)</f>
        <v/>
      </c>
      <c r="E243" s="26">
        <f>IF(備品台帳!G242="","",備品台帳!G242)</f>
        <v/>
      </c>
      <c r="F243" s="24">
        <f>IF(備品台帳!J242="","",備品台帳!J242)</f>
        <v/>
      </c>
      <c r="G243" s="20" t="n"/>
      <c r="H243" s="9" t="n"/>
    </row>
    <row r="244">
      <c r="A244" s="24">
        <f>IF(備品台帳!A243="","",備品台帳!A243)</f>
        <v/>
      </c>
      <c r="B244" s="26">
        <f>IF(備品台帳!B243="","",備品台帳!B243)</f>
        <v/>
      </c>
      <c r="C244" s="26">
        <f>IF(備品台帳!E243="","",備品台帳!E243)</f>
        <v/>
      </c>
      <c r="D244" s="26">
        <f>IF(備品台帳!F243="","",備品台帳!F243)</f>
        <v/>
      </c>
      <c r="E244" s="26">
        <f>IF(備品台帳!G243="","",備品台帳!G243)</f>
        <v/>
      </c>
      <c r="F244" s="24">
        <f>IF(備品台帳!J243="","",備品台帳!J243)</f>
        <v/>
      </c>
      <c r="G244" s="20" t="n"/>
      <c r="H244" s="9" t="n"/>
    </row>
    <row r="245">
      <c r="A245" s="24">
        <f>IF(備品台帳!A244="","",備品台帳!A244)</f>
        <v/>
      </c>
      <c r="B245" s="26">
        <f>IF(備品台帳!B244="","",備品台帳!B244)</f>
        <v/>
      </c>
      <c r="C245" s="26">
        <f>IF(備品台帳!E244="","",備品台帳!E244)</f>
        <v/>
      </c>
      <c r="D245" s="26">
        <f>IF(備品台帳!F244="","",備品台帳!F244)</f>
        <v/>
      </c>
      <c r="E245" s="26">
        <f>IF(備品台帳!G244="","",備品台帳!G244)</f>
        <v/>
      </c>
      <c r="F245" s="24">
        <f>IF(備品台帳!J244="","",備品台帳!J244)</f>
        <v/>
      </c>
      <c r="G245" s="20" t="n"/>
      <c r="H245" s="9" t="n"/>
    </row>
    <row r="246">
      <c r="A246" s="24">
        <f>IF(備品台帳!A245="","",備品台帳!A245)</f>
        <v/>
      </c>
      <c r="B246" s="26">
        <f>IF(備品台帳!B245="","",備品台帳!B245)</f>
        <v/>
      </c>
      <c r="C246" s="26">
        <f>IF(備品台帳!E245="","",備品台帳!E245)</f>
        <v/>
      </c>
      <c r="D246" s="26">
        <f>IF(備品台帳!F245="","",備品台帳!F245)</f>
        <v/>
      </c>
      <c r="E246" s="26">
        <f>IF(備品台帳!G245="","",備品台帳!G245)</f>
        <v/>
      </c>
      <c r="F246" s="24">
        <f>IF(備品台帳!J245="","",備品台帳!J245)</f>
        <v/>
      </c>
      <c r="G246" s="20" t="n"/>
      <c r="H246" s="9" t="n"/>
    </row>
    <row r="247">
      <c r="A247" s="24">
        <f>IF(備品台帳!A246="","",備品台帳!A246)</f>
        <v/>
      </c>
      <c r="B247" s="26">
        <f>IF(備品台帳!B246="","",備品台帳!B246)</f>
        <v/>
      </c>
      <c r="C247" s="26">
        <f>IF(備品台帳!E246="","",備品台帳!E246)</f>
        <v/>
      </c>
      <c r="D247" s="26">
        <f>IF(備品台帳!F246="","",備品台帳!F246)</f>
        <v/>
      </c>
      <c r="E247" s="26">
        <f>IF(備品台帳!G246="","",備品台帳!G246)</f>
        <v/>
      </c>
      <c r="F247" s="24">
        <f>IF(備品台帳!J246="","",備品台帳!J246)</f>
        <v/>
      </c>
      <c r="G247" s="20" t="n"/>
      <c r="H247" s="9" t="n"/>
    </row>
    <row r="248">
      <c r="A248" s="24">
        <f>IF(備品台帳!A247="","",備品台帳!A247)</f>
        <v/>
      </c>
      <c r="B248" s="26">
        <f>IF(備品台帳!B247="","",備品台帳!B247)</f>
        <v/>
      </c>
      <c r="C248" s="26">
        <f>IF(備品台帳!E247="","",備品台帳!E247)</f>
        <v/>
      </c>
      <c r="D248" s="26">
        <f>IF(備品台帳!F247="","",備品台帳!F247)</f>
        <v/>
      </c>
      <c r="E248" s="26">
        <f>IF(備品台帳!G247="","",備品台帳!G247)</f>
        <v/>
      </c>
      <c r="F248" s="24">
        <f>IF(備品台帳!J247="","",備品台帳!J247)</f>
        <v/>
      </c>
      <c r="G248" s="20" t="n"/>
      <c r="H248" s="9" t="n"/>
    </row>
    <row r="249">
      <c r="A249" s="24">
        <f>IF(備品台帳!A248="","",備品台帳!A248)</f>
        <v/>
      </c>
      <c r="B249" s="26">
        <f>IF(備品台帳!B248="","",備品台帳!B248)</f>
        <v/>
      </c>
      <c r="C249" s="26">
        <f>IF(備品台帳!E248="","",備品台帳!E248)</f>
        <v/>
      </c>
      <c r="D249" s="26">
        <f>IF(備品台帳!F248="","",備品台帳!F248)</f>
        <v/>
      </c>
      <c r="E249" s="26">
        <f>IF(備品台帳!G248="","",備品台帳!G248)</f>
        <v/>
      </c>
      <c r="F249" s="24">
        <f>IF(備品台帳!J248="","",備品台帳!J248)</f>
        <v/>
      </c>
      <c r="G249" s="20" t="n"/>
      <c r="H249" s="9" t="n"/>
    </row>
    <row r="250">
      <c r="A250" s="24">
        <f>IF(備品台帳!A249="","",備品台帳!A249)</f>
        <v/>
      </c>
      <c r="B250" s="26">
        <f>IF(備品台帳!B249="","",備品台帳!B249)</f>
        <v/>
      </c>
      <c r="C250" s="26">
        <f>IF(備品台帳!E249="","",備品台帳!E249)</f>
        <v/>
      </c>
      <c r="D250" s="26">
        <f>IF(備品台帳!F249="","",備品台帳!F249)</f>
        <v/>
      </c>
      <c r="E250" s="26">
        <f>IF(備品台帳!G249="","",備品台帳!G249)</f>
        <v/>
      </c>
      <c r="F250" s="24">
        <f>IF(備品台帳!J249="","",備品台帳!J249)</f>
        <v/>
      </c>
      <c r="G250" s="20" t="n"/>
      <c r="H250" s="9" t="n"/>
    </row>
    <row r="251">
      <c r="A251" s="24">
        <f>IF(備品台帳!A250="","",備品台帳!A250)</f>
        <v/>
      </c>
      <c r="B251" s="26">
        <f>IF(備品台帳!B250="","",備品台帳!B250)</f>
        <v/>
      </c>
      <c r="C251" s="26">
        <f>IF(備品台帳!E250="","",備品台帳!E250)</f>
        <v/>
      </c>
      <c r="D251" s="26">
        <f>IF(備品台帳!F250="","",備品台帳!F250)</f>
        <v/>
      </c>
      <c r="E251" s="26">
        <f>IF(備品台帳!G250="","",備品台帳!G250)</f>
        <v/>
      </c>
      <c r="F251" s="24">
        <f>IF(備品台帳!J250="","",備品台帳!J250)</f>
        <v/>
      </c>
      <c r="G251" s="20" t="n"/>
      <c r="H251" s="9" t="n"/>
    </row>
    <row r="252">
      <c r="A252" s="24">
        <f>IF(備品台帳!A251="","",備品台帳!A251)</f>
        <v/>
      </c>
      <c r="B252" s="26">
        <f>IF(備品台帳!B251="","",備品台帳!B251)</f>
        <v/>
      </c>
      <c r="C252" s="26">
        <f>IF(備品台帳!E251="","",備品台帳!E251)</f>
        <v/>
      </c>
      <c r="D252" s="26">
        <f>IF(備品台帳!F251="","",備品台帳!F251)</f>
        <v/>
      </c>
      <c r="E252" s="26">
        <f>IF(備品台帳!G251="","",備品台帳!G251)</f>
        <v/>
      </c>
      <c r="F252" s="24">
        <f>IF(備品台帳!J251="","",備品台帳!J251)</f>
        <v/>
      </c>
      <c r="G252" s="20" t="n"/>
      <c r="H252" s="9" t="n"/>
    </row>
    <row r="253">
      <c r="A253" s="24">
        <f>IF(備品台帳!A252="","",備品台帳!A252)</f>
        <v/>
      </c>
      <c r="B253" s="26">
        <f>IF(備品台帳!B252="","",備品台帳!B252)</f>
        <v/>
      </c>
      <c r="C253" s="26">
        <f>IF(備品台帳!E252="","",備品台帳!E252)</f>
        <v/>
      </c>
      <c r="D253" s="26">
        <f>IF(備品台帳!F252="","",備品台帳!F252)</f>
        <v/>
      </c>
      <c r="E253" s="26">
        <f>IF(備品台帳!G252="","",備品台帳!G252)</f>
        <v/>
      </c>
      <c r="F253" s="24">
        <f>IF(備品台帳!J252="","",備品台帳!J252)</f>
        <v/>
      </c>
      <c r="G253" s="20" t="n"/>
      <c r="H253" s="9" t="n"/>
    </row>
    <row r="254">
      <c r="A254" s="24">
        <f>IF(備品台帳!A253="","",備品台帳!A253)</f>
        <v/>
      </c>
      <c r="B254" s="26">
        <f>IF(備品台帳!B253="","",備品台帳!B253)</f>
        <v/>
      </c>
      <c r="C254" s="26">
        <f>IF(備品台帳!E253="","",備品台帳!E253)</f>
        <v/>
      </c>
      <c r="D254" s="26">
        <f>IF(備品台帳!F253="","",備品台帳!F253)</f>
        <v/>
      </c>
      <c r="E254" s="26">
        <f>IF(備品台帳!G253="","",備品台帳!G253)</f>
        <v/>
      </c>
      <c r="F254" s="24">
        <f>IF(備品台帳!J253="","",備品台帳!J253)</f>
        <v/>
      </c>
      <c r="G254" s="20" t="n"/>
      <c r="H254" s="9" t="n"/>
    </row>
    <row r="255">
      <c r="A255" s="24">
        <f>IF(備品台帳!A254="","",備品台帳!A254)</f>
        <v/>
      </c>
      <c r="B255" s="26">
        <f>IF(備品台帳!B254="","",備品台帳!B254)</f>
        <v/>
      </c>
      <c r="C255" s="26">
        <f>IF(備品台帳!E254="","",備品台帳!E254)</f>
        <v/>
      </c>
      <c r="D255" s="26">
        <f>IF(備品台帳!F254="","",備品台帳!F254)</f>
        <v/>
      </c>
      <c r="E255" s="26">
        <f>IF(備品台帳!G254="","",備品台帳!G254)</f>
        <v/>
      </c>
      <c r="F255" s="24">
        <f>IF(備品台帳!J254="","",備品台帳!J254)</f>
        <v/>
      </c>
      <c r="G255" s="20" t="n"/>
      <c r="H255" s="9" t="n"/>
    </row>
    <row r="256">
      <c r="A256" s="24">
        <f>IF(備品台帳!A255="","",備品台帳!A255)</f>
        <v/>
      </c>
      <c r="B256" s="26">
        <f>IF(備品台帳!B255="","",備品台帳!B255)</f>
        <v/>
      </c>
      <c r="C256" s="26">
        <f>IF(備品台帳!E255="","",備品台帳!E255)</f>
        <v/>
      </c>
      <c r="D256" s="26">
        <f>IF(備品台帳!F255="","",備品台帳!F255)</f>
        <v/>
      </c>
      <c r="E256" s="26">
        <f>IF(備品台帳!G255="","",備品台帳!G255)</f>
        <v/>
      </c>
      <c r="F256" s="24">
        <f>IF(備品台帳!J255="","",備品台帳!J255)</f>
        <v/>
      </c>
      <c r="G256" s="20" t="n"/>
      <c r="H256" s="9" t="n"/>
    </row>
    <row r="257">
      <c r="A257" s="24">
        <f>IF(備品台帳!A256="","",備品台帳!A256)</f>
        <v/>
      </c>
      <c r="B257" s="26">
        <f>IF(備品台帳!B256="","",備品台帳!B256)</f>
        <v/>
      </c>
      <c r="C257" s="26">
        <f>IF(備品台帳!E256="","",備品台帳!E256)</f>
        <v/>
      </c>
      <c r="D257" s="26">
        <f>IF(備品台帳!F256="","",備品台帳!F256)</f>
        <v/>
      </c>
      <c r="E257" s="26">
        <f>IF(備品台帳!G256="","",備品台帳!G256)</f>
        <v/>
      </c>
      <c r="F257" s="24">
        <f>IF(備品台帳!J256="","",備品台帳!J256)</f>
        <v/>
      </c>
      <c r="G257" s="20" t="n"/>
      <c r="H257" s="9" t="n"/>
    </row>
    <row r="258">
      <c r="A258" s="24">
        <f>IF(備品台帳!A257="","",備品台帳!A257)</f>
        <v/>
      </c>
      <c r="B258" s="26">
        <f>IF(備品台帳!B257="","",備品台帳!B257)</f>
        <v/>
      </c>
      <c r="C258" s="26">
        <f>IF(備品台帳!E257="","",備品台帳!E257)</f>
        <v/>
      </c>
      <c r="D258" s="26">
        <f>IF(備品台帳!F257="","",備品台帳!F257)</f>
        <v/>
      </c>
      <c r="E258" s="26">
        <f>IF(備品台帳!G257="","",備品台帳!G257)</f>
        <v/>
      </c>
      <c r="F258" s="24">
        <f>IF(備品台帳!J257="","",備品台帳!J257)</f>
        <v/>
      </c>
      <c r="G258" s="20" t="n"/>
      <c r="H258" s="9" t="n"/>
    </row>
    <row r="259">
      <c r="A259" s="24">
        <f>IF(備品台帳!A258="","",備品台帳!A258)</f>
        <v/>
      </c>
      <c r="B259" s="26">
        <f>IF(備品台帳!B258="","",備品台帳!B258)</f>
        <v/>
      </c>
      <c r="C259" s="26">
        <f>IF(備品台帳!E258="","",備品台帳!E258)</f>
        <v/>
      </c>
      <c r="D259" s="26">
        <f>IF(備品台帳!F258="","",備品台帳!F258)</f>
        <v/>
      </c>
      <c r="E259" s="26">
        <f>IF(備品台帳!G258="","",備品台帳!G258)</f>
        <v/>
      </c>
      <c r="F259" s="24">
        <f>IF(備品台帳!J258="","",備品台帳!J258)</f>
        <v/>
      </c>
      <c r="G259" s="20" t="n"/>
      <c r="H259" s="9" t="n"/>
    </row>
    <row r="260">
      <c r="A260" s="24">
        <f>IF(備品台帳!A259="","",備品台帳!A259)</f>
        <v/>
      </c>
      <c r="B260" s="26">
        <f>IF(備品台帳!B259="","",備品台帳!B259)</f>
        <v/>
      </c>
      <c r="C260" s="26">
        <f>IF(備品台帳!E259="","",備品台帳!E259)</f>
        <v/>
      </c>
      <c r="D260" s="26">
        <f>IF(備品台帳!F259="","",備品台帳!F259)</f>
        <v/>
      </c>
      <c r="E260" s="26">
        <f>IF(備品台帳!G259="","",備品台帳!G259)</f>
        <v/>
      </c>
      <c r="F260" s="24">
        <f>IF(備品台帳!J259="","",備品台帳!J259)</f>
        <v/>
      </c>
      <c r="G260" s="20" t="n"/>
      <c r="H260" s="9" t="n"/>
    </row>
    <row r="261">
      <c r="A261" s="24">
        <f>IF(備品台帳!A260="","",備品台帳!A260)</f>
        <v/>
      </c>
      <c r="B261" s="26">
        <f>IF(備品台帳!B260="","",備品台帳!B260)</f>
        <v/>
      </c>
      <c r="C261" s="26">
        <f>IF(備品台帳!E260="","",備品台帳!E260)</f>
        <v/>
      </c>
      <c r="D261" s="26">
        <f>IF(備品台帳!F260="","",備品台帳!F260)</f>
        <v/>
      </c>
      <c r="E261" s="26">
        <f>IF(備品台帳!G260="","",備品台帳!G260)</f>
        <v/>
      </c>
      <c r="F261" s="24">
        <f>IF(備品台帳!J260="","",備品台帳!J260)</f>
        <v/>
      </c>
      <c r="G261" s="20" t="n"/>
      <c r="H261" s="9" t="n"/>
    </row>
    <row r="262">
      <c r="A262" s="24">
        <f>IF(備品台帳!A261="","",備品台帳!A261)</f>
        <v/>
      </c>
      <c r="B262" s="26">
        <f>IF(備品台帳!B261="","",備品台帳!B261)</f>
        <v/>
      </c>
      <c r="C262" s="26">
        <f>IF(備品台帳!E261="","",備品台帳!E261)</f>
        <v/>
      </c>
      <c r="D262" s="26">
        <f>IF(備品台帳!F261="","",備品台帳!F261)</f>
        <v/>
      </c>
      <c r="E262" s="26">
        <f>IF(備品台帳!G261="","",備品台帳!G261)</f>
        <v/>
      </c>
      <c r="F262" s="24">
        <f>IF(備品台帳!J261="","",備品台帳!J261)</f>
        <v/>
      </c>
      <c r="G262" s="20" t="n"/>
      <c r="H262" s="9" t="n"/>
    </row>
    <row r="263">
      <c r="A263" s="24">
        <f>IF(備品台帳!A262="","",備品台帳!A262)</f>
        <v/>
      </c>
      <c r="B263" s="26">
        <f>IF(備品台帳!B262="","",備品台帳!B262)</f>
        <v/>
      </c>
      <c r="C263" s="26">
        <f>IF(備品台帳!E262="","",備品台帳!E262)</f>
        <v/>
      </c>
      <c r="D263" s="26">
        <f>IF(備品台帳!F262="","",備品台帳!F262)</f>
        <v/>
      </c>
      <c r="E263" s="26">
        <f>IF(備品台帳!G262="","",備品台帳!G262)</f>
        <v/>
      </c>
      <c r="F263" s="24">
        <f>IF(備品台帳!J262="","",備品台帳!J262)</f>
        <v/>
      </c>
      <c r="G263" s="20" t="n"/>
      <c r="H263" s="9" t="n"/>
    </row>
    <row r="264">
      <c r="A264" s="24">
        <f>IF(備品台帳!A263="","",備品台帳!A263)</f>
        <v/>
      </c>
      <c r="B264" s="26">
        <f>IF(備品台帳!B263="","",備品台帳!B263)</f>
        <v/>
      </c>
      <c r="C264" s="26">
        <f>IF(備品台帳!E263="","",備品台帳!E263)</f>
        <v/>
      </c>
      <c r="D264" s="26">
        <f>IF(備品台帳!F263="","",備品台帳!F263)</f>
        <v/>
      </c>
      <c r="E264" s="26">
        <f>IF(備品台帳!G263="","",備品台帳!G263)</f>
        <v/>
      </c>
      <c r="F264" s="24">
        <f>IF(備品台帳!J263="","",備品台帳!J263)</f>
        <v/>
      </c>
      <c r="G264" s="20" t="n"/>
      <c r="H264" s="9" t="n"/>
    </row>
    <row r="265">
      <c r="A265" s="24">
        <f>IF(備品台帳!A264="","",備品台帳!A264)</f>
        <v/>
      </c>
      <c r="B265" s="26">
        <f>IF(備品台帳!B264="","",備品台帳!B264)</f>
        <v/>
      </c>
      <c r="C265" s="26">
        <f>IF(備品台帳!E264="","",備品台帳!E264)</f>
        <v/>
      </c>
      <c r="D265" s="26">
        <f>IF(備品台帳!F264="","",備品台帳!F264)</f>
        <v/>
      </c>
      <c r="E265" s="26">
        <f>IF(備品台帳!G264="","",備品台帳!G264)</f>
        <v/>
      </c>
      <c r="F265" s="24">
        <f>IF(備品台帳!J264="","",備品台帳!J264)</f>
        <v/>
      </c>
      <c r="G265" s="20" t="n"/>
      <c r="H265" s="9" t="n"/>
    </row>
    <row r="266">
      <c r="A266" s="24">
        <f>IF(備品台帳!A265="","",備品台帳!A265)</f>
        <v/>
      </c>
      <c r="B266" s="26">
        <f>IF(備品台帳!B265="","",備品台帳!B265)</f>
        <v/>
      </c>
      <c r="C266" s="26">
        <f>IF(備品台帳!E265="","",備品台帳!E265)</f>
        <v/>
      </c>
      <c r="D266" s="26">
        <f>IF(備品台帳!F265="","",備品台帳!F265)</f>
        <v/>
      </c>
      <c r="E266" s="26">
        <f>IF(備品台帳!G265="","",備品台帳!G265)</f>
        <v/>
      </c>
      <c r="F266" s="24">
        <f>IF(備品台帳!J265="","",備品台帳!J265)</f>
        <v/>
      </c>
      <c r="G266" s="20" t="n"/>
      <c r="H266" s="9" t="n"/>
    </row>
    <row r="267">
      <c r="A267" s="24">
        <f>IF(備品台帳!A266="","",備品台帳!A266)</f>
        <v/>
      </c>
      <c r="B267" s="26">
        <f>IF(備品台帳!B266="","",備品台帳!B266)</f>
        <v/>
      </c>
      <c r="C267" s="26">
        <f>IF(備品台帳!E266="","",備品台帳!E266)</f>
        <v/>
      </c>
      <c r="D267" s="26">
        <f>IF(備品台帳!F266="","",備品台帳!F266)</f>
        <v/>
      </c>
      <c r="E267" s="26">
        <f>IF(備品台帳!G266="","",備品台帳!G266)</f>
        <v/>
      </c>
      <c r="F267" s="24">
        <f>IF(備品台帳!J266="","",備品台帳!J266)</f>
        <v/>
      </c>
      <c r="G267" s="20" t="n"/>
      <c r="H267" s="9" t="n"/>
    </row>
    <row r="268">
      <c r="A268" s="24">
        <f>IF(備品台帳!A267="","",備品台帳!A267)</f>
        <v/>
      </c>
      <c r="B268" s="26">
        <f>IF(備品台帳!B267="","",備品台帳!B267)</f>
        <v/>
      </c>
      <c r="C268" s="26">
        <f>IF(備品台帳!E267="","",備品台帳!E267)</f>
        <v/>
      </c>
      <c r="D268" s="26">
        <f>IF(備品台帳!F267="","",備品台帳!F267)</f>
        <v/>
      </c>
      <c r="E268" s="26">
        <f>IF(備品台帳!G267="","",備品台帳!G267)</f>
        <v/>
      </c>
      <c r="F268" s="24">
        <f>IF(備品台帳!J267="","",備品台帳!J267)</f>
        <v/>
      </c>
      <c r="G268" s="20" t="n"/>
      <c r="H268" s="9" t="n"/>
    </row>
    <row r="269">
      <c r="A269" s="24">
        <f>IF(備品台帳!A268="","",備品台帳!A268)</f>
        <v/>
      </c>
      <c r="B269" s="26">
        <f>IF(備品台帳!B268="","",備品台帳!B268)</f>
        <v/>
      </c>
      <c r="C269" s="26">
        <f>IF(備品台帳!E268="","",備品台帳!E268)</f>
        <v/>
      </c>
      <c r="D269" s="26">
        <f>IF(備品台帳!F268="","",備品台帳!F268)</f>
        <v/>
      </c>
      <c r="E269" s="26">
        <f>IF(備品台帳!G268="","",備品台帳!G268)</f>
        <v/>
      </c>
      <c r="F269" s="24">
        <f>IF(備品台帳!J268="","",備品台帳!J268)</f>
        <v/>
      </c>
      <c r="G269" s="20" t="n"/>
      <c r="H269" s="9" t="n"/>
    </row>
    <row r="270">
      <c r="A270" s="24">
        <f>IF(備品台帳!A269="","",備品台帳!A269)</f>
        <v/>
      </c>
      <c r="B270" s="26">
        <f>IF(備品台帳!B269="","",備品台帳!B269)</f>
        <v/>
      </c>
      <c r="C270" s="26">
        <f>IF(備品台帳!E269="","",備品台帳!E269)</f>
        <v/>
      </c>
      <c r="D270" s="26">
        <f>IF(備品台帳!F269="","",備品台帳!F269)</f>
        <v/>
      </c>
      <c r="E270" s="26">
        <f>IF(備品台帳!G269="","",備品台帳!G269)</f>
        <v/>
      </c>
      <c r="F270" s="24">
        <f>IF(備品台帳!J269="","",備品台帳!J269)</f>
        <v/>
      </c>
      <c r="G270" s="20" t="n"/>
      <c r="H270" s="9" t="n"/>
    </row>
    <row r="271">
      <c r="A271" s="24">
        <f>IF(備品台帳!A270="","",備品台帳!A270)</f>
        <v/>
      </c>
      <c r="B271" s="26">
        <f>IF(備品台帳!B270="","",備品台帳!B270)</f>
        <v/>
      </c>
      <c r="C271" s="26">
        <f>IF(備品台帳!E270="","",備品台帳!E270)</f>
        <v/>
      </c>
      <c r="D271" s="26">
        <f>IF(備品台帳!F270="","",備品台帳!F270)</f>
        <v/>
      </c>
      <c r="E271" s="26">
        <f>IF(備品台帳!G270="","",備品台帳!G270)</f>
        <v/>
      </c>
      <c r="F271" s="24">
        <f>IF(備品台帳!J270="","",備品台帳!J270)</f>
        <v/>
      </c>
      <c r="G271" s="20" t="n"/>
      <c r="H271" s="9" t="n"/>
    </row>
    <row r="272">
      <c r="A272" s="24">
        <f>IF(備品台帳!A271="","",備品台帳!A271)</f>
        <v/>
      </c>
      <c r="B272" s="26">
        <f>IF(備品台帳!B271="","",備品台帳!B271)</f>
        <v/>
      </c>
      <c r="C272" s="26">
        <f>IF(備品台帳!E271="","",備品台帳!E271)</f>
        <v/>
      </c>
      <c r="D272" s="26">
        <f>IF(備品台帳!F271="","",備品台帳!F271)</f>
        <v/>
      </c>
      <c r="E272" s="26">
        <f>IF(備品台帳!G271="","",備品台帳!G271)</f>
        <v/>
      </c>
      <c r="F272" s="24">
        <f>IF(備品台帳!J271="","",備品台帳!J271)</f>
        <v/>
      </c>
      <c r="G272" s="20" t="n"/>
      <c r="H272" s="9" t="n"/>
    </row>
    <row r="273">
      <c r="A273" s="24">
        <f>IF(備品台帳!A272="","",備品台帳!A272)</f>
        <v/>
      </c>
      <c r="B273" s="26">
        <f>IF(備品台帳!B272="","",備品台帳!B272)</f>
        <v/>
      </c>
      <c r="C273" s="26">
        <f>IF(備品台帳!E272="","",備品台帳!E272)</f>
        <v/>
      </c>
      <c r="D273" s="26">
        <f>IF(備品台帳!F272="","",備品台帳!F272)</f>
        <v/>
      </c>
      <c r="E273" s="26">
        <f>IF(備品台帳!G272="","",備品台帳!G272)</f>
        <v/>
      </c>
      <c r="F273" s="24">
        <f>IF(備品台帳!J272="","",備品台帳!J272)</f>
        <v/>
      </c>
      <c r="G273" s="20" t="n"/>
      <c r="H273" s="9" t="n"/>
    </row>
    <row r="274">
      <c r="A274" s="24">
        <f>IF(備品台帳!A273="","",備品台帳!A273)</f>
        <v/>
      </c>
      <c r="B274" s="26">
        <f>IF(備品台帳!B273="","",備品台帳!B273)</f>
        <v/>
      </c>
      <c r="C274" s="26">
        <f>IF(備品台帳!E273="","",備品台帳!E273)</f>
        <v/>
      </c>
      <c r="D274" s="26">
        <f>IF(備品台帳!F273="","",備品台帳!F273)</f>
        <v/>
      </c>
      <c r="E274" s="26">
        <f>IF(備品台帳!G273="","",備品台帳!G273)</f>
        <v/>
      </c>
      <c r="F274" s="24">
        <f>IF(備品台帳!J273="","",備品台帳!J273)</f>
        <v/>
      </c>
      <c r="G274" s="20" t="n"/>
      <c r="H274" s="9" t="n"/>
    </row>
    <row r="275">
      <c r="A275" s="24">
        <f>IF(備品台帳!A274="","",備品台帳!A274)</f>
        <v/>
      </c>
      <c r="B275" s="26">
        <f>IF(備品台帳!B274="","",備品台帳!B274)</f>
        <v/>
      </c>
      <c r="C275" s="26">
        <f>IF(備品台帳!E274="","",備品台帳!E274)</f>
        <v/>
      </c>
      <c r="D275" s="26">
        <f>IF(備品台帳!F274="","",備品台帳!F274)</f>
        <v/>
      </c>
      <c r="E275" s="26">
        <f>IF(備品台帳!G274="","",備品台帳!G274)</f>
        <v/>
      </c>
      <c r="F275" s="24">
        <f>IF(備品台帳!J274="","",備品台帳!J274)</f>
        <v/>
      </c>
      <c r="G275" s="20" t="n"/>
      <c r="H275" s="9" t="n"/>
    </row>
    <row r="276">
      <c r="A276" s="24">
        <f>IF(備品台帳!A275="","",備品台帳!A275)</f>
        <v/>
      </c>
      <c r="B276" s="26">
        <f>IF(備品台帳!B275="","",備品台帳!B275)</f>
        <v/>
      </c>
      <c r="C276" s="26">
        <f>IF(備品台帳!E275="","",備品台帳!E275)</f>
        <v/>
      </c>
      <c r="D276" s="26">
        <f>IF(備品台帳!F275="","",備品台帳!F275)</f>
        <v/>
      </c>
      <c r="E276" s="26">
        <f>IF(備品台帳!G275="","",備品台帳!G275)</f>
        <v/>
      </c>
      <c r="F276" s="24">
        <f>IF(備品台帳!J275="","",備品台帳!J275)</f>
        <v/>
      </c>
      <c r="G276" s="20" t="n"/>
      <c r="H276" s="9" t="n"/>
    </row>
    <row r="277">
      <c r="A277" s="24">
        <f>IF(備品台帳!A276="","",備品台帳!A276)</f>
        <v/>
      </c>
      <c r="B277" s="26">
        <f>IF(備品台帳!B276="","",備品台帳!B276)</f>
        <v/>
      </c>
      <c r="C277" s="26">
        <f>IF(備品台帳!E276="","",備品台帳!E276)</f>
        <v/>
      </c>
      <c r="D277" s="26">
        <f>IF(備品台帳!F276="","",備品台帳!F276)</f>
        <v/>
      </c>
      <c r="E277" s="26">
        <f>IF(備品台帳!G276="","",備品台帳!G276)</f>
        <v/>
      </c>
      <c r="F277" s="24">
        <f>IF(備品台帳!J276="","",備品台帳!J276)</f>
        <v/>
      </c>
      <c r="G277" s="20" t="n"/>
      <c r="H277" s="9" t="n"/>
    </row>
    <row r="278">
      <c r="A278" s="24">
        <f>IF(備品台帳!A277="","",備品台帳!A277)</f>
        <v/>
      </c>
      <c r="B278" s="26">
        <f>IF(備品台帳!B277="","",備品台帳!B277)</f>
        <v/>
      </c>
      <c r="C278" s="26">
        <f>IF(備品台帳!E277="","",備品台帳!E277)</f>
        <v/>
      </c>
      <c r="D278" s="26">
        <f>IF(備品台帳!F277="","",備品台帳!F277)</f>
        <v/>
      </c>
      <c r="E278" s="26">
        <f>IF(備品台帳!G277="","",備品台帳!G277)</f>
        <v/>
      </c>
      <c r="F278" s="24">
        <f>IF(備品台帳!J277="","",備品台帳!J277)</f>
        <v/>
      </c>
      <c r="G278" s="20" t="n"/>
      <c r="H278" s="9" t="n"/>
    </row>
    <row r="279">
      <c r="A279" s="24">
        <f>IF(備品台帳!A278="","",備品台帳!A278)</f>
        <v/>
      </c>
      <c r="B279" s="26">
        <f>IF(備品台帳!B278="","",備品台帳!B278)</f>
        <v/>
      </c>
      <c r="C279" s="26">
        <f>IF(備品台帳!E278="","",備品台帳!E278)</f>
        <v/>
      </c>
      <c r="D279" s="26">
        <f>IF(備品台帳!F278="","",備品台帳!F278)</f>
        <v/>
      </c>
      <c r="E279" s="26">
        <f>IF(備品台帳!G278="","",備品台帳!G278)</f>
        <v/>
      </c>
      <c r="F279" s="24">
        <f>IF(備品台帳!J278="","",備品台帳!J278)</f>
        <v/>
      </c>
      <c r="G279" s="20" t="n"/>
      <c r="H279" s="9" t="n"/>
    </row>
    <row r="280">
      <c r="A280" s="24">
        <f>IF(備品台帳!A279="","",備品台帳!A279)</f>
        <v/>
      </c>
      <c r="B280" s="26">
        <f>IF(備品台帳!B279="","",備品台帳!B279)</f>
        <v/>
      </c>
      <c r="C280" s="26">
        <f>IF(備品台帳!E279="","",備品台帳!E279)</f>
        <v/>
      </c>
      <c r="D280" s="26">
        <f>IF(備品台帳!F279="","",備品台帳!F279)</f>
        <v/>
      </c>
      <c r="E280" s="26">
        <f>IF(備品台帳!G279="","",備品台帳!G279)</f>
        <v/>
      </c>
      <c r="F280" s="24">
        <f>IF(備品台帳!J279="","",備品台帳!J279)</f>
        <v/>
      </c>
      <c r="G280" s="20" t="n"/>
      <c r="H280" s="9" t="n"/>
    </row>
    <row r="281">
      <c r="A281" s="24">
        <f>IF(備品台帳!A280="","",備品台帳!A280)</f>
        <v/>
      </c>
      <c r="B281" s="26">
        <f>IF(備品台帳!B280="","",備品台帳!B280)</f>
        <v/>
      </c>
      <c r="C281" s="26">
        <f>IF(備品台帳!E280="","",備品台帳!E280)</f>
        <v/>
      </c>
      <c r="D281" s="26">
        <f>IF(備品台帳!F280="","",備品台帳!F280)</f>
        <v/>
      </c>
      <c r="E281" s="26">
        <f>IF(備品台帳!G280="","",備品台帳!G280)</f>
        <v/>
      </c>
      <c r="F281" s="24">
        <f>IF(備品台帳!J280="","",備品台帳!J280)</f>
        <v/>
      </c>
      <c r="G281" s="20" t="n"/>
      <c r="H281" s="9" t="n"/>
    </row>
    <row r="282">
      <c r="A282" s="24">
        <f>IF(備品台帳!A281="","",備品台帳!A281)</f>
        <v/>
      </c>
      <c r="B282" s="26">
        <f>IF(備品台帳!B281="","",備品台帳!B281)</f>
        <v/>
      </c>
      <c r="C282" s="26">
        <f>IF(備品台帳!E281="","",備品台帳!E281)</f>
        <v/>
      </c>
      <c r="D282" s="26">
        <f>IF(備品台帳!F281="","",備品台帳!F281)</f>
        <v/>
      </c>
      <c r="E282" s="26">
        <f>IF(備品台帳!G281="","",備品台帳!G281)</f>
        <v/>
      </c>
      <c r="F282" s="24">
        <f>IF(備品台帳!J281="","",備品台帳!J281)</f>
        <v/>
      </c>
      <c r="G282" s="20" t="n"/>
      <c r="H282" s="9" t="n"/>
    </row>
    <row r="283">
      <c r="A283" s="24">
        <f>IF(備品台帳!A282="","",備品台帳!A282)</f>
        <v/>
      </c>
      <c r="B283" s="26">
        <f>IF(備品台帳!B282="","",備品台帳!B282)</f>
        <v/>
      </c>
      <c r="C283" s="26">
        <f>IF(備品台帳!E282="","",備品台帳!E282)</f>
        <v/>
      </c>
      <c r="D283" s="26">
        <f>IF(備品台帳!F282="","",備品台帳!F282)</f>
        <v/>
      </c>
      <c r="E283" s="26">
        <f>IF(備品台帳!G282="","",備品台帳!G282)</f>
        <v/>
      </c>
      <c r="F283" s="24">
        <f>IF(備品台帳!J282="","",備品台帳!J282)</f>
        <v/>
      </c>
      <c r="G283" s="20" t="n"/>
      <c r="H283" s="9" t="n"/>
    </row>
    <row r="284">
      <c r="A284" s="24">
        <f>IF(備品台帳!A283="","",備品台帳!A283)</f>
        <v/>
      </c>
      <c r="B284" s="26">
        <f>IF(備品台帳!B283="","",備品台帳!B283)</f>
        <v/>
      </c>
      <c r="C284" s="26">
        <f>IF(備品台帳!E283="","",備品台帳!E283)</f>
        <v/>
      </c>
      <c r="D284" s="26">
        <f>IF(備品台帳!F283="","",備品台帳!F283)</f>
        <v/>
      </c>
      <c r="E284" s="26">
        <f>IF(備品台帳!G283="","",備品台帳!G283)</f>
        <v/>
      </c>
      <c r="F284" s="24">
        <f>IF(備品台帳!J283="","",備品台帳!J283)</f>
        <v/>
      </c>
      <c r="G284" s="20" t="n"/>
      <c r="H284" s="9" t="n"/>
    </row>
    <row r="285">
      <c r="A285" s="24">
        <f>IF(備品台帳!A284="","",備品台帳!A284)</f>
        <v/>
      </c>
      <c r="B285" s="26">
        <f>IF(備品台帳!B284="","",備品台帳!B284)</f>
        <v/>
      </c>
      <c r="C285" s="26">
        <f>IF(備品台帳!E284="","",備品台帳!E284)</f>
        <v/>
      </c>
      <c r="D285" s="26">
        <f>IF(備品台帳!F284="","",備品台帳!F284)</f>
        <v/>
      </c>
      <c r="E285" s="26">
        <f>IF(備品台帳!G284="","",備品台帳!G284)</f>
        <v/>
      </c>
      <c r="F285" s="24">
        <f>IF(備品台帳!J284="","",備品台帳!J284)</f>
        <v/>
      </c>
      <c r="G285" s="20" t="n"/>
      <c r="H285" s="9" t="n"/>
    </row>
    <row r="286">
      <c r="A286" s="24">
        <f>IF(備品台帳!A285="","",備品台帳!A285)</f>
        <v/>
      </c>
      <c r="B286" s="26">
        <f>IF(備品台帳!B285="","",備品台帳!B285)</f>
        <v/>
      </c>
      <c r="C286" s="26">
        <f>IF(備品台帳!E285="","",備品台帳!E285)</f>
        <v/>
      </c>
      <c r="D286" s="26">
        <f>IF(備品台帳!F285="","",備品台帳!F285)</f>
        <v/>
      </c>
      <c r="E286" s="26">
        <f>IF(備品台帳!G285="","",備品台帳!G285)</f>
        <v/>
      </c>
      <c r="F286" s="24">
        <f>IF(備品台帳!J285="","",備品台帳!J285)</f>
        <v/>
      </c>
      <c r="G286" s="20" t="n"/>
      <c r="H286" s="9" t="n"/>
    </row>
    <row r="287">
      <c r="A287" s="24">
        <f>IF(備品台帳!A286="","",備品台帳!A286)</f>
        <v/>
      </c>
      <c r="B287" s="26">
        <f>IF(備品台帳!B286="","",備品台帳!B286)</f>
        <v/>
      </c>
      <c r="C287" s="26">
        <f>IF(備品台帳!E286="","",備品台帳!E286)</f>
        <v/>
      </c>
      <c r="D287" s="26">
        <f>IF(備品台帳!F286="","",備品台帳!F286)</f>
        <v/>
      </c>
      <c r="E287" s="26">
        <f>IF(備品台帳!G286="","",備品台帳!G286)</f>
        <v/>
      </c>
      <c r="F287" s="24">
        <f>IF(備品台帳!J286="","",備品台帳!J286)</f>
        <v/>
      </c>
      <c r="G287" s="20" t="n"/>
      <c r="H287" s="9" t="n"/>
    </row>
    <row r="288">
      <c r="A288" s="24">
        <f>IF(備品台帳!A287="","",備品台帳!A287)</f>
        <v/>
      </c>
      <c r="B288" s="26">
        <f>IF(備品台帳!B287="","",備品台帳!B287)</f>
        <v/>
      </c>
      <c r="C288" s="26">
        <f>IF(備品台帳!E287="","",備品台帳!E287)</f>
        <v/>
      </c>
      <c r="D288" s="26">
        <f>IF(備品台帳!F287="","",備品台帳!F287)</f>
        <v/>
      </c>
      <c r="E288" s="26">
        <f>IF(備品台帳!G287="","",備品台帳!G287)</f>
        <v/>
      </c>
      <c r="F288" s="24">
        <f>IF(備品台帳!J287="","",備品台帳!J287)</f>
        <v/>
      </c>
      <c r="G288" s="20" t="n"/>
      <c r="H288" s="9" t="n"/>
    </row>
    <row r="289">
      <c r="A289" s="24">
        <f>IF(備品台帳!A288="","",備品台帳!A288)</f>
        <v/>
      </c>
      <c r="B289" s="26">
        <f>IF(備品台帳!B288="","",備品台帳!B288)</f>
        <v/>
      </c>
      <c r="C289" s="26">
        <f>IF(備品台帳!E288="","",備品台帳!E288)</f>
        <v/>
      </c>
      <c r="D289" s="26">
        <f>IF(備品台帳!F288="","",備品台帳!F288)</f>
        <v/>
      </c>
      <c r="E289" s="26">
        <f>IF(備品台帳!G288="","",備品台帳!G288)</f>
        <v/>
      </c>
      <c r="F289" s="24">
        <f>IF(備品台帳!J288="","",備品台帳!J288)</f>
        <v/>
      </c>
      <c r="G289" s="20" t="n"/>
      <c r="H289" s="9" t="n"/>
    </row>
    <row r="290">
      <c r="A290" s="24">
        <f>IF(備品台帳!A289="","",備品台帳!A289)</f>
        <v/>
      </c>
      <c r="B290" s="26">
        <f>IF(備品台帳!B289="","",備品台帳!B289)</f>
        <v/>
      </c>
      <c r="C290" s="26">
        <f>IF(備品台帳!E289="","",備品台帳!E289)</f>
        <v/>
      </c>
      <c r="D290" s="26">
        <f>IF(備品台帳!F289="","",備品台帳!F289)</f>
        <v/>
      </c>
      <c r="E290" s="26">
        <f>IF(備品台帳!G289="","",備品台帳!G289)</f>
        <v/>
      </c>
      <c r="F290" s="24">
        <f>IF(備品台帳!J289="","",備品台帳!J289)</f>
        <v/>
      </c>
      <c r="G290" s="20" t="n"/>
      <c r="H290" s="9" t="n"/>
    </row>
    <row r="291">
      <c r="A291" s="24">
        <f>IF(備品台帳!A290="","",備品台帳!A290)</f>
        <v/>
      </c>
      <c r="B291" s="26">
        <f>IF(備品台帳!B290="","",備品台帳!B290)</f>
        <v/>
      </c>
      <c r="C291" s="26">
        <f>IF(備品台帳!E290="","",備品台帳!E290)</f>
        <v/>
      </c>
      <c r="D291" s="26">
        <f>IF(備品台帳!F290="","",備品台帳!F290)</f>
        <v/>
      </c>
      <c r="E291" s="26">
        <f>IF(備品台帳!G290="","",備品台帳!G290)</f>
        <v/>
      </c>
      <c r="F291" s="24">
        <f>IF(備品台帳!J290="","",備品台帳!J290)</f>
        <v/>
      </c>
      <c r="G291" s="20" t="n"/>
      <c r="H291" s="9" t="n"/>
    </row>
    <row r="292">
      <c r="A292" s="24">
        <f>IF(備品台帳!A291="","",備品台帳!A291)</f>
        <v/>
      </c>
      <c r="B292" s="26">
        <f>IF(備品台帳!B291="","",備品台帳!B291)</f>
        <v/>
      </c>
      <c r="C292" s="26">
        <f>IF(備品台帳!E291="","",備品台帳!E291)</f>
        <v/>
      </c>
      <c r="D292" s="26">
        <f>IF(備品台帳!F291="","",備品台帳!F291)</f>
        <v/>
      </c>
      <c r="E292" s="26">
        <f>IF(備品台帳!G291="","",備品台帳!G291)</f>
        <v/>
      </c>
      <c r="F292" s="24">
        <f>IF(備品台帳!J291="","",備品台帳!J291)</f>
        <v/>
      </c>
      <c r="G292" s="20" t="n"/>
      <c r="H292" s="9" t="n"/>
    </row>
    <row r="293">
      <c r="A293" s="24">
        <f>IF(備品台帳!A292="","",備品台帳!A292)</f>
        <v/>
      </c>
      <c r="B293" s="26">
        <f>IF(備品台帳!B292="","",備品台帳!B292)</f>
        <v/>
      </c>
      <c r="C293" s="26">
        <f>IF(備品台帳!E292="","",備品台帳!E292)</f>
        <v/>
      </c>
      <c r="D293" s="26">
        <f>IF(備品台帳!F292="","",備品台帳!F292)</f>
        <v/>
      </c>
      <c r="E293" s="26">
        <f>IF(備品台帳!G292="","",備品台帳!G292)</f>
        <v/>
      </c>
      <c r="F293" s="24">
        <f>IF(備品台帳!J292="","",備品台帳!J292)</f>
        <v/>
      </c>
      <c r="G293" s="20" t="n"/>
      <c r="H293" s="9" t="n"/>
    </row>
    <row r="294">
      <c r="A294" s="24">
        <f>IF(備品台帳!A293="","",備品台帳!A293)</f>
        <v/>
      </c>
      <c r="B294" s="26">
        <f>IF(備品台帳!B293="","",備品台帳!B293)</f>
        <v/>
      </c>
      <c r="C294" s="26">
        <f>IF(備品台帳!E293="","",備品台帳!E293)</f>
        <v/>
      </c>
      <c r="D294" s="26">
        <f>IF(備品台帳!F293="","",備品台帳!F293)</f>
        <v/>
      </c>
      <c r="E294" s="26">
        <f>IF(備品台帳!G293="","",備品台帳!G293)</f>
        <v/>
      </c>
      <c r="F294" s="24">
        <f>IF(備品台帳!J293="","",備品台帳!J293)</f>
        <v/>
      </c>
      <c r="G294" s="20" t="n"/>
      <c r="H294" s="9" t="n"/>
    </row>
    <row r="295">
      <c r="A295" s="24">
        <f>IF(備品台帳!A294="","",備品台帳!A294)</f>
        <v/>
      </c>
      <c r="B295" s="26">
        <f>IF(備品台帳!B294="","",備品台帳!B294)</f>
        <v/>
      </c>
      <c r="C295" s="26">
        <f>IF(備品台帳!E294="","",備品台帳!E294)</f>
        <v/>
      </c>
      <c r="D295" s="26">
        <f>IF(備品台帳!F294="","",備品台帳!F294)</f>
        <v/>
      </c>
      <c r="E295" s="26">
        <f>IF(備品台帳!G294="","",備品台帳!G294)</f>
        <v/>
      </c>
      <c r="F295" s="24">
        <f>IF(備品台帳!J294="","",備品台帳!J294)</f>
        <v/>
      </c>
      <c r="G295" s="20" t="n"/>
      <c r="H295" s="9" t="n"/>
    </row>
    <row r="296">
      <c r="A296" s="24">
        <f>IF(備品台帳!A295="","",備品台帳!A295)</f>
        <v/>
      </c>
      <c r="B296" s="26">
        <f>IF(備品台帳!B295="","",備品台帳!B295)</f>
        <v/>
      </c>
      <c r="C296" s="26">
        <f>IF(備品台帳!E295="","",備品台帳!E295)</f>
        <v/>
      </c>
      <c r="D296" s="26">
        <f>IF(備品台帳!F295="","",備品台帳!F295)</f>
        <v/>
      </c>
      <c r="E296" s="26">
        <f>IF(備品台帳!G295="","",備品台帳!G295)</f>
        <v/>
      </c>
      <c r="F296" s="24">
        <f>IF(備品台帳!J295="","",備品台帳!J295)</f>
        <v/>
      </c>
      <c r="G296" s="20" t="n"/>
      <c r="H296" s="9" t="n"/>
    </row>
    <row r="297">
      <c r="A297" s="24">
        <f>IF(備品台帳!A296="","",備品台帳!A296)</f>
        <v/>
      </c>
      <c r="B297" s="26">
        <f>IF(備品台帳!B296="","",備品台帳!B296)</f>
        <v/>
      </c>
      <c r="C297" s="26">
        <f>IF(備品台帳!E296="","",備品台帳!E296)</f>
        <v/>
      </c>
      <c r="D297" s="26">
        <f>IF(備品台帳!F296="","",備品台帳!F296)</f>
        <v/>
      </c>
      <c r="E297" s="26">
        <f>IF(備品台帳!G296="","",備品台帳!G296)</f>
        <v/>
      </c>
      <c r="F297" s="24">
        <f>IF(備品台帳!J296="","",備品台帳!J296)</f>
        <v/>
      </c>
      <c r="G297" s="20" t="n"/>
      <c r="H297" s="9" t="n"/>
    </row>
    <row r="298">
      <c r="A298" s="24">
        <f>IF(備品台帳!A297="","",備品台帳!A297)</f>
        <v/>
      </c>
      <c r="B298" s="26">
        <f>IF(備品台帳!B297="","",備品台帳!B297)</f>
        <v/>
      </c>
      <c r="C298" s="26">
        <f>IF(備品台帳!E297="","",備品台帳!E297)</f>
        <v/>
      </c>
      <c r="D298" s="26">
        <f>IF(備品台帳!F297="","",備品台帳!F297)</f>
        <v/>
      </c>
      <c r="E298" s="26">
        <f>IF(備品台帳!G297="","",備品台帳!G297)</f>
        <v/>
      </c>
      <c r="F298" s="24">
        <f>IF(備品台帳!J297="","",備品台帳!J297)</f>
        <v/>
      </c>
      <c r="G298" s="20" t="n"/>
      <c r="H298" s="9" t="n"/>
    </row>
    <row r="299">
      <c r="A299" s="24">
        <f>IF(備品台帳!A298="","",備品台帳!A298)</f>
        <v/>
      </c>
      <c r="B299" s="26">
        <f>IF(備品台帳!B298="","",備品台帳!B298)</f>
        <v/>
      </c>
      <c r="C299" s="26">
        <f>IF(備品台帳!E298="","",備品台帳!E298)</f>
        <v/>
      </c>
      <c r="D299" s="26">
        <f>IF(備品台帳!F298="","",備品台帳!F298)</f>
        <v/>
      </c>
      <c r="E299" s="26">
        <f>IF(備品台帳!G298="","",備品台帳!G298)</f>
        <v/>
      </c>
      <c r="F299" s="24">
        <f>IF(備品台帳!J298="","",備品台帳!J298)</f>
        <v/>
      </c>
      <c r="G299" s="20" t="n"/>
      <c r="H299" s="9" t="n"/>
    </row>
    <row r="300">
      <c r="A300" s="24">
        <f>IF(備品台帳!A299="","",備品台帳!A299)</f>
        <v/>
      </c>
      <c r="B300" s="26">
        <f>IF(備品台帳!B299="","",備品台帳!B299)</f>
        <v/>
      </c>
      <c r="C300" s="26">
        <f>IF(備品台帳!E299="","",備品台帳!E299)</f>
        <v/>
      </c>
      <c r="D300" s="26">
        <f>IF(備品台帳!F299="","",備品台帳!F299)</f>
        <v/>
      </c>
      <c r="E300" s="26">
        <f>IF(備品台帳!G299="","",備品台帳!G299)</f>
        <v/>
      </c>
      <c r="F300" s="24">
        <f>IF(備品台帳!J299="","",備品台帳!J299)</f>
        <v/>
      </c>
      <c r="G300" s="20" t="n"/>
      <c r="H300" s="9" t="n"/>
    </row>
    <row r="301">
      <c r="A301" s="24">
        <f>IF(備品台帳!A300="","",備品台帳!A300)</f>
        <v/>
      </c>
      <c r="B301" s="26">
        <f>IF(備品台帳!B300="","",備品台帳!B300)</f>
        <v/>
      </c>
      <c r="C301" s="26">
        <f>IF(備品台帳!E300="","",備品台帳!E300)</f>
        <v/>
      </c>
      <c r="D301" s="26">
        <f>IF(備品台帳!F300="","",備品台帳!F300)</f>
        <v/>
      </c>
      <c r="E301" s="26">
        <f>IF(備品台帳!G300="","",備品台帳!G300)</f>
        <v/>
      </c>
      <c r="F301" s="24">
        <f>IF(備品台帳!J300="","",備品台帳!J300)</f>
        <v/>
      </c>
      <c r="G301" s="20" t="n"/>
      <c r="H301" s="9" t="n"/>
    </row>
    <row r="302">
      <c r="A302" s="24">
        <f>IF(備品台帳!A301="","",備品台帳!A301)</f>
        <v/>
      </c>
      <c r="B302" s="26">
        <f>IF(備品台帳!B301="","",備品台帳!B301)</f>
        <v/>
      </c>
      <c r="C302" s="26">
        <f>IF(備品台帳!E301="","",備品台帳!E301)</f>
        <v/>
      </c>
      <c r="D302" s="26">
        <f>IF(備品台帳!F301="","",備品台帳!F301)</f>
        <v/>
      </c>
      <c r="E302" s="26">
        <f>IF(備品台帳!G301="","",備品台帳!G301)</f>
        <v/>
      </c>
      <c r="F302" s="24">
        <f>IF(備品台帳!J301="","",備品台帳!J301)</f>
        <v/>
      </c>
      <c r="G302" s="20" t="n"/>
      <c r="H302" s="9" t="n"/>
    </row>
    <row r="303">
      <c r="A303" s="24">
        <f>IF(備品台帳!A302="","",備品台帳!A302)</f>
        <v/>
      </c>
      <c r="B303" s="26">
        <f>IF(備品台帳!B302="","",備品台帳!B302)</f>
        <v/>
      </c>
      <c r="C303" s="26">
        <f>IF(備品台帳!E302="","",備品台帳!E302)</f>
        <v/>
      </c>
      <c r="D303" s="26">
        <f>IF(備品台帳!F302="","",備品台帳!F302)</f>
        <v/>
      </c>
      <c r="E303" s="26">
        <f>IF(備品台帳!G302="","",備品台帳!G302)</f>
        <v/>
      </c>
      <c r="F303" s="24">
        <f>IF(備品台帳!J302="","",備品台帳!J302)</f>
        <v/>
      </c>
      <c r="G303" s="20" t="n"/>
      <c r="H303" s="9" t="n"/>
    </row>
    <row r="304">
      <c r="A304" s="24">
        <f>IF(備品台帳!A303="","",備品台帳!A303)</f>
        <v/>
      </c>
      <c r="B304" s="26">
        <f>IF(備品台帳!B303="","",備品台帳!B303)</f>
        <v/>
      </c>
      <c r="C304" s="26">
        <f>IF(備品台帳!E303="","",備品台帳!E303)</f>
        <v/>
      </c>
      <c r="D304" s="26">
        <f>IF(備品台帳!F303="","",備品台帳!F303)</f>
        <v/>
      </c>
      <c r="E304" s="26">
        <f>IF(備品台帳!G303="","",備品台帳!G303)</f>
        <v/>
      </c>
      <c r="F304" s="24">
        <f>IF(備品台帳!J303="","",備品台帳!J303)</f>
        <v/>
      </c>
      <c r="G304" s="20" t="n"/>
      <c r="H304" s="9" t="n"/>
    </row>
    <row r="305">
      <c r="A305" s="24">
        <f>IF(備品台帳!A304="","",備品台帳!A304)</f>
        <v/>
      </c>
      <c r="B305" s="26">
        <f>IF(備品台帳!B304="","",備品台帳!B304)</f>
        <v/>
      </c>
      <c r="C305" s="26">
        <f>IF(備品台帳!E304="","",備品台帳!E304)</f>
        <v/>
      </c>
      <c r="D305" s="26">
        <f>IF(備品台帳!F304="","",備品台帳!F304)</f>
        <v/>
      </c>
      <c r="E305" s="26">
        <f>IF(備品台帳!G304="","",備品台帳!G304)</f>
        <v/>
      </c>
      <c r="F305" s="24">
        <f>IF(備品台帳!J304="","",備品台帳!J304)</f>
        <v/>
      </c>
      <c r="G305" s="20" t="n"/>
      <c r="H305" s="9" t="n"/>
    </row>
  </sheetData>
  <conditionalFormatting sqref="G6:G305">
    <cfRule type="expression" priority="1" dxfId="0">
      <formula>OR($G6="×",$G6="場所違い")</formula>
    </cfRule>
  </conditionalFormatting>
  <dataValidations count="1">
    <dataValidation sqref="G6:G305" showDropDown="0" showInputMessage="0" showErrorMessage="0" allowBlank="1" type="list">
      <formula1>"○,×,場所違い"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3" customWidth="1" min="3" max="3"/>
    <col width="18" customWidth="1" min="4" max="4"/>
    <col width="10" customWidth="1" min="5" max="5"/>
    <col width="3" customWidth="1" min="6" max="6"/>
    <col width="26" customWidth="1" min="7" max="7"/>
    <col width="10" customWidth="1" min="8" max="8"/>
  </cols>
  <sheetData>
    <row r="1">
      <c r="A1" s="6" t="inlineStr">
        <is>
          <t>集計</t>
        </is>
      </c>
    </row>
    <row r="2">
      <c r="A2" s="7" t="inlineStr">
        <is>
          <t>区分・部署ごとの台数と、対応が必要な件数です（廃棄済みは台数に含めません）。</t>
        </is>
      </c>
    </row>
    <row r="3">
      <c r="A3" s="27">
        <f>設定!$B$4</f>
        <v/>
      </c>
    </row>
    <row r="5" ht="30" customHeight="1">
      <c r="A5" s="13" t="inlineStr">
        <is>
          <t>区分</t>
        </is>
      </c>
      <c r="B5" s="13" t="inlineStr">
        <is>
          <t>台数</t>
        </is>
      </c>
      <c r="D5" s="13" t="inlineStr">
        <is>
          <t>部署</t>
        </is>
      </c>
      <c r="E5" s="13" t="inlineStr">
        <is>
          <t>台数</t>
        </is>
      </c>
      <c r="G5" s="13" t="inlineStr">
        <is>
          <t>要対応</t>
        </is>
      </c>
    </row>
    <row r="6">
      <c r="A6" s="26">
        <f>IF(設定!A11="","",設定!A11)</f>
        <v/>
      </c>
      <c r="B6" s="28">
        <f>IF(A6="",0,COUNTIFS(備品台帳!$C$5:$C$304,A6,備品台帳!$J$5:$J$304,"&lt;&gt;廃棄済み"))</f>
        <v/>
      </c>
      <c r="D6" s="26">
        <f>IF(設定!D11="","",設定!D11)</f>
        <v/>
      </c>
      <c r="E6" s="28">
        <f>IF(D6="",0,COUNTIFS(備品台帳!$E$5:$E$304,D6,備品台帳!$J$5:$J$304,"&lt;&gt;廃棄済み"))</f>
        <v/>
      </c>
      <c r="G6" s="8" t="inlineStr">
        <is>
          <t>台帳の台数（廃棄済みを除く）</t>
        </is>
      </c>
      <c r="H6" s="29">
        <f>COUNTIFS(備品台帳!$A$5:$A$304,"&lt;&gt;",備品台帳!$J$5:$J$304,"&lt;&gt;廃棄済み")</f>
        <v/>
      </c>
    </row>
    <row r="7">
      <c r="A7" s="26">
        <f>IF(設定!A12="","",設定!A12)</f>
        <v/>
      </c>
      <c r="B7" s="28">
        <f>IF(A7="",0,COUNTIFS(備品台帳!$C$5:$C$304,A7,備品台帳!$J$5:$J$304,"&lt;&gt;廃棄済み"))</f>
        <v/>
      </c>
      <c r="D7" s="26">
        <f>IF(設定!D12="","",設定!D12)</f>
        <v/>
      </c>
      <c r="E7" s="28">
        <f>IF(D7="",0,COUNTIFS(備品台帳!$E$5:$E$304,D7,備品台帳!$J$5:$J$304,"&lt;&gt;廃棄済み"))</f>
        <v/>
      </c>
      <c r="G7" s="8" t="inlineStr">
        <is>
          <t>貸出中</t>
        </is>
      </c>
      <c r="H7" s="30">
        <f>COUNTIF(貸出記録!$I$5:$I$404,"貸出中")</f>
        <v/>
      </c>
    </row>
    <row r="8">
      <c r="A8" s="26">
        <f>IF(設定!A13="","",設定!A13)</f>
        <v/>
      </c>
      <c r="B8" s="28">
        <f>IF(A8="",0,COUNTIFS(備品台帳!$C$5:$C$304,A8,備品台帳!$J$5:$J$304,"&lt;&gt;廃棄済み"))</f>
        <v/>
      </c>
      <c r="D8" s="26">
        <f>IF(設定!D13="","",設定!D13)</f>
        <v/>
      </c>
      <c r="E8" s="28">
        <f>IF(D8="",0,COUNTIFS(備品台帳!$E$5:$E$304,D8,備品台帳!$J$5:$J$304,"&lt;&gt;廃棄済み"))</f>
        <v/>
      </c>
      <c r="G8" s="8" t="inlineStr">
        <is>
          <t>返却遅れ</t>
        </is>
      </c>
      <c r="H8" s="30">
        <f>COUNTIF(貸出記録!$I$5:$I$404,"返却遅れ")</f>
        <v/>
      </c>
    </row>
    <row r="9">
      <c r="A9" s="26">
        <f>IF(設定!A14="","",設定!A14)</f>
        <v/>
      </c>
      <c r="B9" s="28">
        <f>IF(A9="",0,COUNTIFS(備品台帳!$C$5:$C$304,A9,備品台帳!$J$5:$J$304,"&lt;&gt;廃棄済み"))</f>
        <v/>
      </c>
      <c r="D9" s="26">
        <f>IF(設定!D14="","",設定!D14)</f>
        <v/>
      </c>
      <c r="E9" s="28">
        <f>IF(D9="",0,COUNTIFS(備品台帳!$E$5:$E$304,D9,備品台帳!$J$5:$J$304,"&lt;&gt;廃棄済み"))</f>
        <v/>
      </c>
      <c r="G9" s="8" t="inlineStr">
        <is>
          <t>入替検討（目安年数を超過）</t>
        </is>
      </c>
      <c r="H9" s="30">
        <f>COUNTIF(備品台帳!$L$5:$L$304,"入替検討")</f>
        <v/>
      </c>
    </row>
    <row r="10">
      <c r="A10" s="26">
        <f>IF(設定!A15="","",設定!A15)</f>
        <v/>
      </c>
      <c r="B10" s="28">
        <f>IF(A10="",0,COUNTIFS(備品台帳!$C$5:$C$304,A10,備品台帳!$J$5:$J$304,"&lt;&gt;廃棄済み"))</f>
        <v/>
      </c>
      <c r="D10" s="26">
        <f>IF(設定!D15="","",設定!D15)</f>
        <v/>
      </c>
      <c r="E10" s="28">
        <f>IF(D10="",0,COUNTIFS(備品台帳!$E$5:$E$304,D10,備品台帳!$J$5:$J$304,"&lt;&gt;廃棄済み"))</f>
        <v/>
      </c>
      <c r="G10" s="8" t="inlineStr">
        <is>
          <t>棚卸で × ・場所違い</t>
        </is>
      </c>
      <c r="H10" s="30">
        <f>COUNTIF(棚卸!$G$6:$G$305,"×")+COUNTIF(棚卸!$G$6:$G$305,"場所違い")</f>
        <v/>
      </c>
    </row>
    <row r="11">
      <c r="A11" s="26">
        <f>IF(設定!A16="","",設定!A16)</f>
        <v/>
      </c>
      <c r="B11" s="28">
        <f>IF(A11="",0,COUNTIFS(備品台帳!$C$5:$C$304,A11,備品台帳!$J$5:$J$304,"&lt;&gt;廃棄済み"))</f>
        <v/>
      </c>
      <c r="D11" s="26">
        <f>IF(設定!D16="","",設定!D16)</f>
        <v/>
      </c>
      <c r="E11" s="28">
        <f>IF(D11="",0,COUNTIFS(備品台帳!$E$5:$E$304,D11,備品台帳!$J$5:$J$304,"&lt;&gt;廃棄済み"))</f>
        <v/>
      </c>
      <c r="G11" s="8" t="inlineStr">
        <is>
          <t>棚卸で未確認</t>
        </is>
      </c>
      <c r="H11" s="30">
        <f>COUNTIFS(棚卸!$A$6:$A$305,"?*",棚卸!$G$6:$G$305,"")</f>
        <v/>
      </c>
    </row>
    <row r="12">
      <c r="A12" s="26">
        <f>IF(設定!A17="","",設定!A17)</f>
        <v/>
      </c>
      <c r="B12" s="28">
        <f>IF(A12="",0,COUNTIFS(備品台帳!$C$5:$C$304,A12,備品台帳!$J$5:$J$304,"&lt;&gt;廃棄済み"))</f>
        <v/>
      </c>
      <c r="D12" s="26">
        <f>IF(設定!D17="","",設定!D17)</f>
        <v/>
      </c>
      <c r="E12" s="28">
        <f>IF(D12="",0,COUNTIFS(備品台帳!$E$5:$E$304,D12,備品台帳!$J$5:$J$304,"&lt;&gt;廃棄済み"))</f>
        <v/>
      </c>
      <c r="G12" s="8" t="inlineStr">
        <is>
          <t>管理番号の重複</t>
        </is>
      </c>
      <c r="H12" s="30">
        <f>SUMPRODUCT((備品台帳!$A$5:$A$304&lt;&gt;"")*(COUNTIF(備品台帳!$A$5:$A$304,備品台帳!$A$5:$A$304)&gt;1))</f>
        <v/>
      </c>
    </row>
    <row r="13">
      <c r="A13" s="26">
        <f>IF(設定!A18="","",設定!A18)</f>
        <v/>
      </c>
      <c r="B13" s="28">
        <f>IF(A13="",0,COUNTIFS(備品台帳!$C$5:$C$304,A13,備品台帳!$J$5:$J$304,"&lt;&gt;廃棄済み"))</f>
        <v/>
      </c>
      <c r="D13" s="26">
        <f>IF(設定!D18="","",設定!D18)</f>
        <v/>
      </c>
      <c r="E13" s="28">
        <f>IF(D13="",0,COUNTIFS(備品台帳!$E$5:$E$304,D13,備品台帳!$J$5:$J$304,"&lt;&gt;廃棄済み"))</f>
        <v/>
      </c>
    </row>
    <row r="14">
      <c r="A14" s="26">
        <f>IF(設定!A19="","",設定!A19)</f>
        <v/>
      </c>
      <c r="B14" s="28">
        <f>IF(A14="",0,COUNTIFS(備品台帳!$C$5:$C$304,A14,備品台帳!$J$5:$J$304,"&lt;&gt;廃棄済み"))</f>
        <v/>
      </c>
      <c r="D14" s="26">
        <f>IF(設定!D19="","",設定!D19)</f>
        <v/>
      </c>
      <c r="E14" s="28">
        <f>IF(D14="",0,COUNTIFS(備品台帳!$E$5:$E$304,D14,備品台帳!$J$5:$J$304,"&lt;&gt;廃棄済み"))</f>
        <v/>
      </c>
    </row>
    <row r="15">
      <c r="A15" s="26">
        <f>IF(設定!A20="","",設定!A20)</f>
        <v/>
      </c>
      <c r="B15" s="28">
        <f>IF(A15="",0,COUNTIFS(備品台帳!$C$5:$C$304,A15,備品台帳!$J$5:$J$304,"&lt;&gt;廃棄済み"))</f>
        <v/>
      </c>
      <c r="D15" s="26">
        <f>IF(設定!D20="","",設定!D20)</f>
        <v/>
      </c>
      <c r="E15" s="28">
        <f>IF(D15="",0,COUNTIFS(備品台帳!$E$5:$E$304,D15,備品台帳!$J$5:$J$304,"&lt;&gt;廃棄済み"))</f>
        <v/>
      </c>
      <c r="G15" s="31" t="inlineStr">
        <is>
          <t>PCの入替時期を部署ごとに見たいなら → LIWKA（https://liwka.jp/for/business）</t>
        </is>
      </c>
    </row>
    <row r="16">
      <c r="A16" s="26">
        <f>IF(設定!A21="","",設定!A21)</f>
        <v/>
      </c>
      <c r="B16" s="28">
        <f>IF(A16="",0,COUNTIFS(備品台帳!$C$5:$C$304,A16,備品台帳!$J$5:$J$304,"&lt;&gt;廃棄済み"))</f>
        <v/>
      </c>
      <c r="D16" s="26">
        <f>IF(設定!D21="","",設定!D21)</f>
        <v/>
      </c>
      <c r="E16" s="28">
        <f>IF(D16="",0,COUNTIFS(備品台帳!$E$5:$E$304,D16,備品台帳!$J$5:$J$304,"&lt;&gt;廃棄済み"))</f>
        <v/>
      </c>
    </row>
    <row r="17">
      <c r="A17" s="26">
        <f>IF(設定!A22="","",設定!A22)</f>
        <v/>
      </c>
      <c r="B17" s="28">
        <f>IF(A17="",0,COUNTIFS(備品台帳!$C$5:$C$304,A17,備品台帳!$J$5:$J$304,"&lt;&gt;廃棄済み"))</f>
        <v/>
      </c>
      <c r="D17" s="26">
        <f>IF(設定!D22="","",設定!D22)</f>
        <v/>
      </c>
      <c r="E17" s="28">
        <f>IF(D17="",0,COUNTIFS(備品台帳!$E$5:$E$304,D17,備品台帳!$J$5:$J$304,"&lt;&gt;廃棄済み"))</f>
        <v/>
      </c>
    </row>
    <row r="18">
      <c r="D18" s="26">
        <f>IF(設定!D23="","",設定!D23)</f>
        <v/>
      </c>
      <c r="E18" s="28">
        <f>IF(D18="",0,COUNTIFS(備品台帳!$E$5:$E$304,D18,備品台帳!$J$5:$J$304,"&lt;&gt;廃棄済み"))</f>
        <v/>
      </c>
    </row>
    <row r="19">
      <c r="D19" s="26">
        <f>IF(設定!D24="","",設定!D24)</f>
        <v/>
      </c>
      <c r="E19" s="28">
        <f>IF(D19="",0,COUNTIFS(備品台帳!$E$5:$E$304,D19,備品台帳!$J$5:$J$304,"&lt;&gt;廃棄済み"))</f>
        <v/>
      </c>
    </row>
    <row r="20">
      <c r="D20" s="26">
        <f>IF(設定!D25="","",設定!D25)</f>
        <v/>
      </c>
      <c r="E20" s="28">
        <f>IF(D20="",0,COUNTIFS(備品台帳!$E$5:$E$304,D20,備品台帳!$J$5:$J$304,"&lt;&gt;廃棄済み"))</f>
        <v/>
      </c>
    </row>
  </sheetData>
  <hyperlinks>
    <hyperlink xmlns:r="http://schemas.openxmlformats.org/officeDocument/2006/relationships" ref="G15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合同会社Robse（LIWKA）</dc:creator>
  <dc:title xmlns:dc="http://purl.org/dc/elements/1.1/">備品管理台帳テンプレート（貸出・返却・棚卸）</dc:title>
  <dcterms:created xmlns:dcterms="http://purl.org/dc/terms/" xmlns:xsi="http://www.w3.org/2001/XMLSchema-instance" xsi:type="dcterms:W3CDTF">2026-09-26T10:30:54Z</dcterms:created>
  <dcterms:modified xmlns:dcterms="http://purl.org/dc/terms/" xmlns:xsi="http://www.w3.org/2001/XMLSchema-instance" xsi:type="dcterms:W3CDTF">2026-09-26T10:30:54Z</dcterms:modified>
</cp:coreProperties>
</file>